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1" sheetId="1" r:id="rId1"/>
  </sheets>
  <definedNames>
    <definedName name="_xlnm.Print_Titles" localSheetId="0">'Tabela1'!$7:$9</definedName>
  </definedNames>
  <calcPr fullCalcOnLoad="1"/>
</workbook>
</file>

<file path=xl/sharedStrings.xml><?xml version="1.0" encoding="utf-8"?>
<sst xmlns="http://schemas.openxmlformats.org/spreadsheetml/2006/main" count="271" uniqueCount="154">
  <si>
    <t>Informacja z wykonania budżetu Gminy Gryfino za I półrocze 2005r. - część tabelaryczna</t>
  </si>
  <si>
    <t>Tabela Nr 1</t>
  </si>
  <si>
    <t>Dochody ogółem w/g źródeł ich powstawania w podziale klasyfikacji budżetowej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</si>
  <si>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</si>
  <si>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</si>
  <si>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</si>
  <si>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</si>
  <si>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</si>
  <si>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</si>
  <si>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</si>
  <si>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wykona- nia</t>
  </si>
  <si>
    <t>3</t>
  </si>
  <si>
    <t>010</t>
  </si>
  <si>
    <t>ROLNICTWO I ŁOWIECTWO</t>
  </si>
  <si>
    <t>01038</t>
  </si>
  <si>
    <t>Rozwój obszarów wiejskich</t>
  </si>
  <si>
    <t>2700</t>
  </si>
  <si>
    <t>Środki na dofinansowanie własnych zadań bieżących gmin (związków gmin), powiatów (związków powiatów), samorządów województw, pozyskane z innych źródeł</t>
  </si>
  <si>
    <t>01095</t>
  </si>
  <si>
    <t>Pozostała działalność</t>
  </si>
  <si>
    <t>0690</t>
  </si>
  <si>
    <t>Wpływy z różnych opłat</t>
  </si>
  <si>
    <t>0840</t>
  </si>
  <si>
    <t>Wpływy ze sprzedaży wyrobów</t>
  </si>
  <si>
    <t>020</t>
  </si>
  <si>
    <t>LEŚNICTWO</t>
  </si>
  <si>
    <t>02095</t>
  </si>
  <si>
    <t>0750</t>
  </si>
  <si>
    <t>Dochody z najmu i dzierżawy skł. majątk. SP j.s.t. lub innych jednostek zaliczanych do sektora finansów publicznych oraz innych umów o podobnym charakterze</t>
  </si>
  <si>
    <t>TRANSPORT I ŁĄCZNOŚĆ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</si>
  <si>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</si>
  <si>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</si>
  <si>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</si>
  <si>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Drogi publiczne gminne</t>
  </si>
  <si>
    <t>0970</t>
  </si>
  <si>
    <t>Wpływy z różnych dochodów</t>
  </si>
  <si>
    <t>2390</t>
  </si>
  <si>
    <t>Wpływy do budżetu ze środków specjalnych</t>
  </si>
  <si>
    <t>0590</t>
  </si>
  <si>
    <t>Wpływy z opłat za koncesje i licencje</t>
  </si>
  <si>
    <t xml:space="preserve">GOSPODARKA MIESZKANIOWA </t>
  </si>
  <si>
    <t>Gospodarka gruntami i nieruchomościami</t>
  </si>
  <si>
    <t>0470</t>
  </si>
  <si>
    <t>Wpływy z opłat za zarząd, użytkowanie i użytkowanie wieczyste nieruchomości</t>
  </si>
  <si>
    <t>Dochody z najmu i dzierżawy skł. majątk. SP. j.s.t.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</si>
  <si>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</si>
  <si>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</si>
  <si>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</si>
  <si>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</si>
  <si>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</si>
  <si>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</si>
  <si>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0910</t>
  </si>
  <si>
    <t>Odsetki od nieterminowych wpłat z tytułu podatków i opłat</t>
  </si>
  <si>
    <t>0920</t>
  </si>
  <si>
    <t>Pozostałe odsetki</t>
  </si>
  <si>
    <t>Towarzystwa budownictwa społecznego</t>
  </si>
  <si>
    <t>DZIAŁALNOŚĆ USŁUGOWA</t>
  </si>
  <si>
    <t>Cmentarze</t>
  </si>
  <si>
    <t>0830</t>
  </si>
  <si>
    <t>Wpływy z usług</t>
  </si>
  <si>
    <t>2020</t>
  </si>
  <si>
    <t>Dotacje celowe otrzymane z budżetu państwa na zadania bieżące realizowane przez gminę na podstawie porozumień z organami administracji rządowej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</si>
  <si>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</si>
  <si>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</si>
  <si>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</si>
  <si>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</si>
  <si>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</si>
  <si>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</si>
  <si>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Urzędy gmin</t>
  </si>
  <si>
    <t>6290</t>
  </si>
  <si>
    <t>Środki na dofinansowanie własnych inwestycji gmin (związków gmin), powiatów (związków powiatów), samorządów województw, pozyskane z innych źródeł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</si>
  <si>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</si>
  <si>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</si>
  <si>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</si>
  <si>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</si>
  <si>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</si>
  <si>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Straż Miejska</t>
  </si>
  <si>
    <t>0570</t>
  </si>
  <si>
    <t>Grzywny, mandaty i inne kary pieniężne od ludności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</si>
  <si>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</si>
  <si>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</si>
  <si>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</si>
  <si>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</si>
  <si>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</si>
  <si>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</si>
  <si>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</si>
  <si>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</si>
  <si>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 xml:space="preserve">Podatek rolny </t>
  </si>
  <si>
    <t>0330</t>
  </si>
  <si>
    <t>Podatek leśny</t>
  </si>
  <si>
    <t>0340</t>
  </si>
  <si>
    <t>Podatek od środków transportowych</t>
  </si>
  <si>
    <t>0450</t>
  </si>
  <si>
    <t>Wpływy z opłaty administracyjnej za czynności urzędowe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</si>
  <si>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</si>
  <si>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</si>
  <si>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</si>
  <si>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</si>
  <si>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</si>
  <si>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</si>
  <si>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</si>
  <si>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</si>
  <si>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</si>
  <si>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</si>
  <si>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</si>
  <si>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Wpływy z innych opłat stanowiących dochody 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</si>
  <si>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</si>
  <si>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</si>
  <si>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</si>
  <si>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</si>
  <si>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</si>
  <si>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</si>
  <si>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Wpływy z różnych rozliczeń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</si>
  <si>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</si>
  <si>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</si>
  <si>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</si>
  <si>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</si>
  <si>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</si>
  <si>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</si>
  <si>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</si>
  <si>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</si>
  <si>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2920</t>
  </si>
  <si>
    <t>Subwencje ogólne z budżetu państwa</t>
  </si>
  <si>
    <t>Różne rozliczenia finansowe</t>
  </si>
  <si>
    <t>Wpływy do wyjaśnienia</t>
  </si>
  <si>
    <t>2980</t>
  </si>
  <si>
    <t>Część równoważąca subwencji ogólnej dla gmin</t>
  </si>
  <si>
    <t>OŚWIATA I WYCHOWANIE</t>
  </si>
  <si>
    <t>Szkoły podstawowe</t>
  </si>
  <si>
    <t>Dochody z najmu i dzierżawy składników majątkowych Skarbu Państwa, jednostek samorządu terytorialnego lub innych jednostek zaliczanych do sektora finansów publicznych oraz innych umów o podobnym charakterze</t>
  </si>
  <si>
    <t>2030</t>
  </si>
  <si>
    <t>Dotacje celowe otrzymane z budżetu państwa na realizację własnych zadań bieżących gmin (związków gmin)</t>
  </si>
  <si>
    <t>Gimnazja</t>
  </si>
  <si>
    <t>Zespoły obsługi ekonomiczno-administracyjnej szkół</t>
  </si>
  <si>
    <t>OCHRONA ZDROWIA</t>
  </si>
  <si>
    <t>Szpitale ogólne</t>
  </si>
  <si>
    <t>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</si>
  <si>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</si>
  <si>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</si>
  <si>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 rentowe</t>
  </si>
  <si>
    <t>Dodatki mieszkaniowe</t>
  </si>
  <si>
    <t>Ośrodki pomocy społecznej</t>
  </si>
  <si>
    <t>Usługi opiekuńcze i specjalistyczne usługi opiekuńcze</t>
  </si>
  <si>
    <t>EDUKACYJNA OPIEKA WYCHOWAWCZA</t>
  </si>
  <si>
    <t>Placówki wychowania pozaszkolnego</t>
  </si>
  <si>
    <t>Pomoc materialna dla uczniów</t>
  </si>
  <si>
    <t>GOSPODARKA KOMUNALNA I OCHRONA ŚRODOWISKA</t>
  </si>
  <si>
    <t xml:space="preserve">Wpływy i wydatki związane z gromadzeniem środków z opłat produktowych </t>
  </si>
  <si>
    <t>0400</t>
  </si>
  <si>
    <t>Wpływy z opłaty produktowej</t>
  </si>
  <si>
    <t>KULTURA I OCHRONA DZIEDZICTWA NARODOWEGO</t>
  </si>
  <si>
    <t>0960</t>
  </si>
  <si>
    <t>Otrzymane spadki, zapisy i darowizny w postaci pieniężnej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</si>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</sst>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justify"/>
    </xf>
    <xf numFmtId="49" fontId="6" fillId="2" borderId="1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justify" wrapText="1"/>
    </xf>
    <xf numFmtId="3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 wrapText="1"/>
    </xf>
    <xf numFmtId="3" fontId="10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justify" wrapText="1"/>
    </xf>
    <xf numFmtId="3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9" fontId="10" fillId="0" borderId="3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justify" wrapText="1"/>
    </xf>
    <xf numFmtId="3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6" fillId="0" borderId="4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2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justify" wrapText="1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justify" wrapText="1"/>
    </xf>
    <xf numFmtId="3" fontId="9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0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justify" wrapText="1"/>
    </xf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justify" wrapText="1"/>
    </xf>
    <xf numFmtId="3" fontId="6" fillId="2" borderId="3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164" fontId="10" fillId="3" borderId="1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justify" wrapText="1"/>
    </xf>
    <xf numFmtId="3" fontId="9" fillId="0" borderId="3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top"/>
    </xf>
    <xf numFmtId="3" fontId="9" fillId="0" borderId="3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7" fillId="2" borderId="1" xfId="0" applyFont="1" applyFill="1" applyBorder="1" applyAlignment="1">
      <alignment horizontal="left" vertical="justify" wrapText="1"/>
    </xf>
    <xf numFmtId="164" fontId="10" fillId="0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justify" wrapText="1"/>
    </xf>
    <xf numFmtId="0" fontId="6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justify" wrapText="1"/>
    </xf>
    <xf numFmtId="0" fontId="6" fillId="0" borderId="2" xfId="0" applyFont="1" applyBorder="1" applyAlignment="1">
      <alignment horizontal="center" vertical="top"/>
    </xf>
    <xf numFmtId="164" fontId="9" fillId="0" borderId="3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justify" wrapText="1"/>
    </xf>
    <xf numFmtId="3" fontId="10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justify" wrapText="1"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justify" wrapText="1"/>
    </xf>
    <xf numFmtId="0" fontId="9" fillId="0" borderId="0" xfId="0" applyFont="1" applyAlignment="1">
      <alignment/>
    </xf>
    <xf numFmtId="0" fontId="13" fillId="0" borderId="3" xfId="0" applyFont="1" applyBorder="1" applyAlignment="1">
      <alignment horizontal="left" vertical="justify" wrapText="1"/>
    </xf>
    <xf numFmtId="0" fontId="6" fillId="0" borderId="3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justify" wrapText="1"/>
    </xf>
    <xf numFmtId="164" fontId="10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3" fontId="6" fillId="4" borderId="8" xfId="0" applyNumberFormat="1" applyFont="1" applyFill="1" applyBorder="1" applyAlignment="1">
      <alignment horizontal="right" vertical="center"/>
    </xf>
    <xf numFmtId="4" fontId="6" fillId="4" borderId="9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="75" zoomScaleNormal="75" workbookViewId="0" topLeftCell="A1">
      <selection activeCell="A32" sqref="A32"/>
    </sheetView>
  </sheetViews>
  <sheetFormatPr defaultColWidth="9.00390625" defaultRowHeight="12.75"/>
  <cols>
    <col min="1" max="1" width="6.625" style="0" customWidth="1"/>
    <col min="2" max="2" width="10.25390625" style="0" customWidth="1"/>
    <col min="3" max="3" width="10.00390625" style="136" customWidth="1"/>
    <col min="4" max="4" width="60.75390625" style="137" customWidth="1"/>
    <col min="5" max="5" width="15.00390625" style="0" customWidth="1"/>
    <col min="6" max="6" width="14.375" style="0" customWidth="1"/>
    <col min="7" max="7" width="13.125" style="0" customWidth="1"/>
  </cols>
  <sheetData>
    <row r="1" spans="1:7" ht="15" customHeight="1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4" spans="1:7" ht="18">
      <c r="A4" s="3"/>
      <c r="B4" s="3"/>
      <c r="C4" s="3"/>
      <c r="D4" s="3"/>
      <c r="E4" s="3"/>
      <c r="F4" s="3"/>
      <c r="G4" s="3"/>
    </row>
    <row r="5" spans="1:7" ht="18">
      <c r="A5" s="4" t="s">
        <v>2</v>
      </c>
      <c r="B5" s="4"/>
      <c r="C5" s="4"/>
      <c r="D5" s="4"/>
      <c r="E5" s="4"/>
      <c r="F5" s="4"/>
      <c r="G5" s="4"/>
    </row>
    <row r="6" spans="1:7" ht="18">
      <c r="A6" s="5"/>
      <c r="B6" s="5"/>
      <c r="C6" s="5"/>
      <c r="D6" s="5"/>
      <c r="E6" s="5"/>
      <c r="F6" s="5"/>
      <c r="G6" s="6" t="s">
        <v>3</v>
      </c>
    </row>
    <row r="7" spans="1:7" ht="15.75" customHeight="1">
      <c r="A7" s="7" t="s">
        <v>4</v>
      </c>
      <c r="B7" s="7" t="s">
        <v>5</v>
      </c>
      <c r="C7" s="8" t="s">
        <v>6</v>
      </c>
      <c r="D7" s="9" t="s">
        <v>7</v>
      </c>
      <c r="E7" s="10" t="s">
        <v>8</v>
      </c>
      <c r="F7" s="10" t="s">
        <v>9</v>
      </c>
      <c r="G7" s="11" t="s">
        <v>10</v>
      </c>
    </row>
    <row r="8" spans="1:7" ht="12.75">
      <c r="A8" s="7"/>
      <c r="B8" s="7"/>
      <c r="C8" s="12"/>
      <c r="D8" s="13"/>
      <c r="E8" s="10"/>
      <c r="F8" s="10"/>
      <c r="G8" s="11"/>
    </row>
    <row r="9" spans="1:7" ht="12.75">
      <c r="A9" s="14">
        <v>1</v>
      </c>
      <c r="B9" s="14">
        <v>2</v>
      </c>
      <c r="C9" s="15" t="s">
        <v>11</v>
      </c>
      <c r="D9" s="16">
        <v>4</v>
      </c>
      <c r="E9" s="14">
        <v>5</v>
      </c>
      <c r="F9" s="14">
        <v>6</v>
      </c>
      <c r="G9" s="14">
        <v>7</v>
      </c>
    </row>
    <row r="10" spans="1:7" ht="15.75">
      <c r="A10" s="17" t="s">
        <v>12</v>
      </c>
      <c r="B10" s="18"/>
      <c r="C10" s="18"/>
      <c r="D10" s="19" t="s">
        <v>13</v>
      </c>
      <c r="E10" s="20">
        <f>SUM(E13+E11)</f>
        <v>150000</v>
      </c>
      <c r="F10" s="20">
        <f>SUM(F13+F11)</f>
        <v>145</v>
      </c>
      <c r="G10" s="21">
        <f>F10/E10*100</f>
        <v>0.09666666666666666</v>
      </c>
    </row>
    <row r="11" spans="1:7" ht="14.25">
      <c r="A11" s="22"/>
      <c r="B11" s="23" t="s">
        <v>14</v>
      </c>
      <c r="C11" s="24"/>
      <c r="D11" s="25" t="s">
        <v>15</v>
      </c>
      <c r="E11" s="26">
        <f>SUM(E12)</f>
        <v>150000</v>
      </c>
      <c r="F11" s="26">
        <f>SUM(F12)</f>
        <v>0</v>
      </c>
      <c r="G11" s="27">
        <f>F11/E11*100</f>
        <v>0</v>
      </c>
    </row>
    <row r="12" spans="1:7" s="31" customFormat="1" ht="36">
      <c r="A12" s="22"/>
      <c r="B12" s="22"/>
      <c r="C12" s="28" t="s">
        <v>16</v>
      </c>
      <c r="D12" s="29" t="s">
        <v>17</v>
      </c>
      <c r="E12" s="30">
        <v>150000</v>
      </c>
      <c r="F12" s="30">
        <v>0</v>
      </c>
      <c r="G12" s="27">
        <f>F12/E12*100</f>
        <v>0</v>
      </c>
    </row>
    <row r="13" spans="1:7" ht="14.25">
      <c r="A13" s="22"/>
      <c r="B13" s="23" t="s">
        <v>18</v>
      </c>
      <c r="C13" s="24"/>
      <c r="D13" s="25" t="s">
        <v>19</v>
      </c>
      <c r="E13" s="26">
        <f>SUM(E14:E15)</f>
        <v>0</v>
      </c>
      <c r="F13" s="26">
        <f>SUM(F14:F15)</f>
        <v>145</v>
      </c>
      <c r="G13" s="27"/>
    </row>
    <row r="14" spans="1:7" s="31" customFormat="1" ht="12">
      <c r="A14" s="22"/>
      <c r="B14" s="22"/>
      <c r="C14" s="28" t="s">
        <v>20</v>
      </c>
      <c r="D14" s="29" t="s">
        <v>21</v>
      </c>
      <c r="E14" s="30">
        <v>0</v>
      </c>
      <c r="F14" s="30">
        <v>111</v>
      </c>
      <c r="G14" s="27"/>
    </row>
    <row r="15" spans="1:7" s="31" customFormat="1" ht="12">
      <c r="A15" s="32"/>
      <c r="B15" s="32"/>
      <c r="C15" s="28" t="s">
        <v>22</v>
      </c>
      <c r="D15" s="29" t="s">
        <v>23</v>
      </c>
      <c r="E15" s="30">
        <v>0</v>
      </c>
      <c r="F15" s="30">
        <v>34</v>
      </c>
      <c r="G15" s="27"/>
    </row>
    <row r="16" spans="1:7" ht="15.75">
      <c r="A16" s="17" t="s">
        <v>24</v>
      </c>
      <c r="B16" s="18"/>
      <c r="C16" s="33"/>
      <c r="D16" s="19" t="s">
        <v>25</v>
      </c>
      <c r="E16" s="20">
        <f>SUM(E17)</f>
        <v>0</v>
      </c>
      <c r="F16" s="20">
        <f>SUM(F17)</f>
        <v>748</v>
      </c>
      <c r="G16" s="21"/>
    </row>
    <row r="17" spans="1:7" ht="14.25">
      <c r="A17" s="34"/>
      <c r="B17" s="23" t="s">
        <v>26</v>
      </c>
      <c r="C17" s="24"/>
      <c r="D17" s="25" t="s">
        <v>19</v>
      </c>
      <c r="E17" s="35">
        <f>SUM(E18)</f>
        <v>0</v>
      </c>
      <c r="F17" s="35">
        <f>SUM(F18)</f>
        <v>748</v>
      </c>
      <c r="G17" s="36"/>
    </row>
    <row r="18" spans="1:7" s="31" customFormat="1" ht="36">
      <c r="A18" s="34"/>
      <c r="B18" s="32"/>
      <c r="C18" s="28" t="s">
        <v>27</v>
      </c>
      <c r="D18" s="37" t="s">
        <v>28</v>
      </c>
      <c r="E18" s="30">
        <v>0</v>
      </c>
      <c r="F18" s="30">
        <v>748</v>
      </c>
      <c r="G18" s="27"/>
    </row>
    <row r="19" spans="1:7" ht="15.75">
      <c r="A19" s="38">
        <v>600</v>
      </c>
      <c r="B19" s="39"/>
      <c r="C19" s="40"/>
      <c r="D19" s="41" t="s">
        <v>29</v>
      </c>
      <c r="E19" s="42">
        <f>SUM(E20+E22+E26)</f>
        <v>152816</v>
      </c>
      <c r="F19" s="42">
        <f>SUM(F20+F22+F26)</f>
        <v>54069</v>
      </c>
      <c r="G19" s="43">
        <f aca="true" t="shared" si="0" ref="G19:G24">F19/E19*100</f>
        <v>35.38176630719296</v>
      </c>
    </row>
    <row r="20" spans="1:7" s="48" customFormat="1" ht="14.25" customHeight="1">
      <c r="A20" s="44"/>
      <c r="B20" s="45">
        <v>60014</v>
      </c>
      <c r="C20" s="46"/>
      <c r="D20" s="47" t="s">
        <v>30</v>
      </c>
      <c r="E20" s="26">
        <f>SUM(E21)</f>
        <v>100000</v>
      </c>
      <c r="F20" s="26">
        <f>SUM(F21)</f>
        <v>49998</v>
      </c>
      <c r="G20" s="36">
        <f t="shared" si="0"/>
        <v>49.998</v>
      </c>
    </row>
    <row r="21" spans="1:7" s="51" customFormat="1" ht="36">
      <c r="A21" s="49"/>
      <c r="B21" s="45"/>
      <c r="C21" s="50" t="s">
        <v>31</v>
      </c>
      <c r="D21" s="37" t="s">
        <v>32</v>
      </c>
      <c r="E21" s="30">
        <v>100000</v>
      </c>
      <c r="F21" s="30">
        <v>49998</v>
      </c>
      <c r="G21" s="27">
        <f t="shared" si="0"/>
        <v>49.998</v>
      </c>
    </row>
    <row r="22" spans="1:7" s="56" customFormat="1" ht="14.25" customHeight="1">
      <c r="A22" s="49"/>
      <c r="B22" s="52">
        <v>60016</v>
      </c>
      <c r="C22" s="53"/>
      <c r="D22" s="54" t="s">
        <v>33</v>
      </c>
      <c r="E22" s="55">
        <f>SUM(E23:E25)</f>
        <v>52816</v>
      </c>
      <c r="F22" s="55">
        <f>SUM(F23:F25)</f>
        <v>1912</v>
      </c>
      <c r="G22" s="27">
        <f t="shared" si="0"/>
        <v>3.6201151166313243</v>
      </c>
    </row>
    <row r="23" spans="1:7" s="51" customFormat="1" ht="12" customHeight="1">
      <c r="A23" s="49"/>
      <c r="B23" s="57"/>
      <c r="C23" s="50" t="s">
        <v>20</v>
      </c>
      <c r="D23" s="29" t="s">
        <v>21</v>
      </c>
      <c r="E23" s="30">
        <v>0</v>
      </c>
      <c r="F23" s="30">
        <v>60</v>
      </c>
      <c r="G23" s="27"/>
    </row>
    <row r="24" spans="1:7" s="51" customFormat="1" ht="12" customHeight="1">
      <c r="A24" s="49"/>
      <c r="B24" s="57"/>
      <c r="C24" s="50" t="s">
        <v>34</v>
      </c>
      <c r="D24" s="29" t="s">
        <v>35</v>
      </c>
      <c r="E24" s="30">
        <v>52816</v>
      </c>
      <c r="F24" s="30">
        <v>0</v>
      </c>
      <c r="G24" s="27">
        <f t="shared" si="0"/>
        <v>0</v>
      </c>
    </row>
    <row r="25" spans="1:7" s="62" customFormat="1" ht="12" customHeight="1">
      <c r="A25" s="49"/>
      <c r="B25" s="58"/>
      <c r="C25" s="59" t="s">
        <v>36</v>
      </c>
      <c r="D25" s="60" t="s">
        <v>37</v>
      </c>
      <c r="E25" s="61">
        <v>0</v>
      </c>
      <c r="F25" s="61">
        <v>1852</v>
      </c>
      <c r="G25" s="27"/>
    </row>
    <row r="26" spans="1:7" s="64" customFormat="1" ht="12.75" customHeight="1">
      <c r="A26" s="49"/>
      <c r="B26" s="63">
        <v>60095</v>
      </c>
      <c r="C26" s="46"/>
      <c r="D26" s="47" t="s">
        <v>19</v>
      </c>
      <c r="E26" s="26">
        <f>SUM(E27:E28)</f>
        <v>0</v>
      </c>
      <c r="F26" s="26">
        <f>SUM(F27:F28)</f>
        <v>2159</v>
      </c>
      <c r="G26" s="27"/>
    </row>
    <row r="27" spans="1:7" s="51" customFormat="1" ht="14.25" customHeight="1">
      <c r="A27" s="65"/>
      <c r="B27" s="66"/>
      <c r="C27" s="50" t="s">
        <v>38</v>
      </c>
      <c r="D27" s="37" t="s">
        <v>39</v>
      </c>
      <c r="E27" s="30">
        <v>0</v>
      </c>
      <c r="F27" s="30">
        <v>60</v>
      </c>
      <c r="G27" s="27"/>
    </row>
    <row r="28" spans="1:7" s="51" customFormat="1" ht="14.25" customHeight="1">
      <c r="A28" s="65"/>
      <c r="B28" s="66"/>
      <c r="C28" s="67" t="s">
        <v>20</v>
      </c>
      <c r="D28" s="68" t="s">
        <v>21</v>
      </c>
      <c r="E28" s="30">
        <v>0</v>
      </c>
      <c r="F28" s="30">
        <v>2099</v>
      </c>
      <c r="G28" s="27"/>
    </row>
    <row r="29" spans="1:7" ht="15.75">
      <c r="A29" s="69">
        <v>700</v>
      </c>
      <c r="B29" s="70"/>
      <c r="C29" s="71"/>
      <c r="D29" s="72" t="s">
        <v>40</v>
      </c>
      <c r="E29" s="73">
        <f>SUM(E30+E40)</f>
        <v>7757908</v>
      </c>
      <c r="F29" s="73">
        <f>SUM(F30+F40)</f>
        <v>3279860</v>
      </c>
      <c r="G29" s="74">
        <f aca="true" t="shared" si="1" ref="G29:G36">F29/E29*100</f>
        <v>42.277634640678905</v>
      </c>
    </row>
    <row r="30" spans="1:7" ht="15.75">
      <c r="A30" s="44"/>
      <c r="B30" s="45">
        <v>70005</v>
      </c>
      <c r="C30" s="46"/>
      <c r="D30" s="47" t="s">
        <v>41</v>
      </c>
      <c r="E30" s="26">
        <f>SUM(E31:E39)</f>
        <v>7717908</v>
      </c>
      <c r="F30" s="26">
        <f>SUM(F31:F39)</f>
        <v>3253089</v>
      </c>
      <c r="G30" s="36">
        <f t="shared" si="1"/>
        <v>42.14988051166197</v>
      </c>
    </row>
    <row r="31" spans="1:7" s="31" customFormat="1" ht="24">
      <c r="A31" s="49"/>
      <c r="B31" s="45"/>
      <c r="C31" s="50" t="s">
        <v>42</v>
      </c>
      <c r="D31" s="37" t="s">
        <v>43</v>
      </c>
      <c r="E31" s="30">
        <v>400000</v>
      </c>
      <c r="F31" s="30">
        <v>258817</v>
      </c>
      <c r="G31" s="27">
        <f t="shared" si="1"/>
        <v>64.70425</v>
      </c>
    </row>
    <row r="32" spans="1:7" s="31" customFormat="1" ht="12" customHeight="1">
      <c r="A32" s="49"/>
      <c r="B32" s="45"/>
      <c r="C32" s="50" t="s">
        <v>20</v>
      </c>
      <c r="D32" s="37" t="s">
        <v>21</v>
      </c>
      <c r="E32" s="30">
        <v>0</v>
      </c>
      <c r="F32" s="30">
        <v>2268</v>
      </c>
      <c r="G32" s="27"/>
    </row>
    <row r="33" spans="1:7" s="31" customFormat="1" ht="36">
      <c r="A33" s="49"/>
      <c r="B33" s="45"/>
      <c r="C33" s="50" t="s">
        <v>27</v>
      </c>
      <c r="D33" s="37" t="s">
        <v>44</v>
      </c>
      <c r="E33" s="30">
        <v>4140900</v>
      </c>
      <c r="F33" s="30">
        <v>1839257</v>
      </c>
      <c r="G33" s="27">
        <f t="shared" si="1"/>
        <v>44.41684174937816</v>
      </c>
    </row>
    <row r="34" spans="1:7" s="31" customFormat="1" ht="24">
      <c r="A34" s="49"/>
      <c r="B34" s="45"/>
      <c r="C34" s="50" t="s">
        <v>45</v>
      </c>
      <c r="D34" s="37" t="s">
        <v>46</v>
      </c>
      <c r="E34" s="30">
        <v>95000</v>
      </c>
      <c r="F34" s="30">
        <v>43195</v>
      </c>
      <c r="G34" s="27">
        <f t="shared" si="1"/>
        <v>45.468421052631584</v>
      </c>
    </row>
    <row r="35" spans="1:7" s="31" customFormat="1" ht="24">
      <c r="A35" s="49"/>
      <c r="B35" s="45"/>
      <c r="C35" s="50" t="s">
        <v>47</v>
      </c>
      <c r="D35" s="37" t="s">
        <v>48</v>
      </c>
      <c r="E35" s="30">
        <v>20000</v>
      </c>
      <c r="F35" s="30">
        <v>0</v>
      </c>
      <c r="G35" s="27">
        <f t="shared" si="1"/>
        <v>0</v>
      </c>
    </row>
    <row r="36" spans="1:7" s="31" customFormat="1" ht="15.75">
      <c r="A36" s="49"/>
      <c r="B36" s="45"/>
      <c r="C36" s="50" t="s">
        <v>49</v>
      </c>
      <c r="D36" s="37" t="s">
        <v>50</v>
      </c>
      <c r="E36" s="30">
        <v>2877008</v>
      </c>
      <c r="F36" s="30">
        <v>952923</v>
      </c>
      <c r="G36" s="27">
        <f t="shared" si="1"/>
        <v>33.12201425925823</v>
      </c>
    </row>
    <row r="37" spans="1:7" s="31" customFormat="1" ht="15.75">
      <c r="A37" s="49"/>
      <c r="B37" s="45"/>
      <c r="C37" s="50" t="s">
        <v>51</v>
      </c>
      <c r="D37" s="37" t="s">
        <v>52</v>
      </c>
      <c r="E37" s="30">
        <v>5000</v>
      </c>
      <c r="F37" s="30">
        <v>13632</v>
      </c>
      <c r="G37" s="27">
        <f aca="true" t="shared" si="2" ref="G37:G45">F37/E37*100</f>
        <v>272.64</v>
      </c>
    </row>
    <row r="38" spans="1:7" s="31" customFormat="1" ht="12.75" customHeight="1">
      <c r="A38" s="75"/>
      <c r="B38" s="45"/>
      <c r="C38" s="50" t="s">
        <v>53</v>
      </c>
      <c r="D38" s="37" t="s">
        <v>54</v>
      </c>
      <c r="E38" s="30">
        <v>150000</v>
      </c>
      <c r="F38" s="30">
        <v>95792</v>
      </c>
      <c r="G38" s="27">
        <f t="shared" si="2"/>
        <v>63.861333333333334</v>
      </c>
    </row>
    <row r="39" spans="1:7" s="31" customFormat="1" ht="12" customHeight="1">
      <c r="A39" s="75"/>
      <c r="B39" s="45"/>
      <c r="C39" s="50" t="s">
        <v>34</v>
      </c>
      <c r="D39" s="37" t="s">
        <v>35</v>
      </c>
      <c r="E39" s="30">
        <v>30000</v>
      </c>
      <c r="F39" s="30">
        <v>47205</v>
      </c>
      <c r="G39" s="27">
        <f t="shared" si="2"/>
        <v>157.35</v>
      </c>
    </row>
    <row r="40" spans="1:7" ht="14.25">
      <c r="A40" s="75"/>
      <c r="B40" s="76">
        <v>70021</v>
      </c>
      <c r="C40" s="46"/>
      <c r="D40" s="47" t="s">
        <v>55</v>
      </c>
      <c r="E40" s="26">
        <f>SUM(E41)</f>
        <v>40000</v>
      </c>
      <c r="F40" s="26">
        <f>SUM(F41)</f>
        <v>26771</v>
      </c>
      <c r="G40" s="27">
        <f t="shared" si="2"/>
        <v>66.9275</v>
      </c>
    </row>
    <row r="41" spans="1:7" s="31" customFormat="1" ht="12" customHeight="1">
      <c r="A41" s="75"/>
      <c r="B41" s="77"/>
      <c r="C41" s="50" t="s">
        <v>34</v>
      </c>
      <c r="D41" s="37" t="s">
        <v>35</v>
      </c>
      <c r="E41" s="30">
        <v>40000</v>
      </c>
      <c r="F41" s="30">
        <v>26771</v>
      </c>
      <c r="G41" s="27">
        <f t="shared" si="2"/>
        <v>66.9275</v>
      </c>
    </row>
    <row r="42" spans="1:7" ht="15.75">
      <c r="A42" s="78">
        <v>710</v>
      </c>
      <c r="B42" s="79"/>
      <c r="C42" s="33"/>
      <c r="D42" s="19" t="s">
        <v>56</v>
      </c>
      <c r="E42" s="20">
        <f>SUM(E43)</f>
        <v>57000</v>
      </c>
      <c r="F42" s="20">
        <f>SUM(F43)</f>
        <v>32764</v>
      </c>
      <c r="G42" s="21">
        <f t="shared" si="2"/>
        <v>57.48070175438597</v>
      </c>
    </row>
    <row r="43" spans="1:7" ht="15" customHeight="1">
      <c r="A43" s="80"/>
      <c r="B43" s="63">
        <v>71035</v>
      </c>
      <c r="C43" s="46"/>
      <c r="D43" s="47" t="s">
        <v>57</v>
      </c>
      <c r="E43" s="26">
        <f>SUM(E44:E45)</f>
        <v>57000</v>
      </c>
      <c r="F43" s="26">
        <f>SUM(F44:F45)</f>
        <v>32764</v>
      </c>
      <c r="G43" s="27">
        <f t="shared" si="2"/>
        <v>57.48070175438597</v>
      </c>
    </row>
    <row r="44" spans="1:7" s="31" customFormat="1" ht="12" customHeight="1">
      <c r="A44" s="80"/>
      <c r="B44" s="81"/>
      <c r="C44" s="50" t="s">
        <v>58</v>
      </c>
      <c r="D44" s="37" t="s">
        <v>59</v>
      </c>
      <c r="E44" s="30">
        <v>35300</v>
      </c>
      <c r="F44" s="30">
        <v>20106</v>
      </c>
      <c r="G44" s="27">
        <f t="shared" si="2"/>
        <v>56.95750708215297</v>
      </c>
    </row>
    <row r="45" spans="1:7" s="31" customFormat="1" ht="36">
      <c r="A45" s="82"/>
      <c r="B45" s="66"/>
      <c r="C45" s="50" t="s">
        <v>60</v>
      </c>
      <c r="D45" s="37" t="s">
        <v>61</v>
      </c>
      <c r="E45" s="30">
        <v>21700</v>
      </c>
      <c r="F45" s="30">
        <v>12658</v>
      </c>
      <c r="G45" s="27">
        <f t="shared" si="2"/>
        <v>58.33179723502304</v>
      </c>
    </row>
    <row r="46" spans="1:7" ht="15.75">
      <c r="A46" s="78">
        <v>750</v>
      </c>
      <c r="B46" s="83"/>
      <c r="C46" s="33"/>
      <c r="D46" s="19" t="s">
        <v>62</v>
      </c>
      <c r="E46" s="20">
        <f>SUM(E47+E50+E55)</f>
        <v>1680200</v>
      </c>
      <c r="F46" s="20">
        <f>SUM(F47+F50+F55)</f>
        <v>116310</v>
      </c>
      <c r="G46" s="21">
        <f aca="true" t="shared" si="3" ref="G46:G54">F46/E46*100</f>
        <v>6.922390191643851</v>
      </c>
    </row>
    <row r="47" spans="1:7" ht="14.25">
      <c r="A47" s="84"/>
      <c r="B47" s="85">
        <v>75011</v>
      </c>
      <c r="C47" s="24"/>
      <c r="D47" s="25" t="s">
        <v>63</v>
      </c>
      <c r="E47" s="35">
        <f>SUM(E48:E49)</f>
        <v>222400</v>
      </c>
      <c r="F47" s="35">
        <f>SUM(F48:F49)</f>
        <v>111610</v>
      </c>
      <c r="G47" s="86">
        <f t="shared" si="3"/>
        <v>50.18435251798561</v>
      </c>
    </row>
    <row r="48" spans="1:7" s="31" customFormat="1" ht="36">
      <c r="A48" s="87"/>
      <c r="B48" s="88"/>
      <c r="C48" s="89" t="s">
        <v>64</v>
      </c>
      <c r="D48" s="90" t="s">
        <v>65</v>
      </c>
      <c r="E48" s="91">
        <v>217900</v>
      </c>
      <c r="F48" s="91">
        <v>108950</v>
      </c>
      <c r="G48" s="92">
        <f t="shared" si="3"/>
        <v>50</v>
      </c>
    </row>
    <row r="49" spans="1:7" s="31" customFormat="1" ht="24">
      <c r="A49" s="93"/>
      <c r="B49" s="94"/>
      <c r="C49" s="89" t="s">
        <v>66</v>
      </c>
      <c r="D49" s="37" t="s">
        <v>67</v>
      </c>
      <c r="E49" s="95">
        <v>4500</v>
      </c>
      <c r="F49" s="95">
        <v>2660</v>
      </c>
      <c r="G49" s="92">
        <f t="shared" si="3"/>
        <v>59.111111111111114</v>
      </c>
    </row>
    <row r="50" spans="1:7" ht="14.25">
      <c r="A50" s="87"/>
      <c r="B50" s="81">
        <v>75023</v>
      </c>
      <c r="C50" s="46"/>
      <c r="D50" s="47" t="s">
        <v>68</v>
      </c>
      <c r="E50" s="26">
        <f>SUM(E51:E54)</f>
        <v>1457800</v>
      </c>
      <c r="F50" s="26">
        <f>SUM(F51:F54)</f>
        <v>3899</v>
      </c>
      <c r="G50" s="36">
        <f t="shared" si="3"/>
        <v>0.26745781314309236</v>
      </c>
    </row>
    <row r="51" spans="1:7" s="31" customFormat="1" ht="12" customHeight="1">
      <c r="A51" s="88"/>
      <c r="B51" s="81"/>
      <c r="C51" s="67" t="s">
        <v>20</v>
      </c>
      <c r="D51" s="37" t="s">
        <v>21</v>
      </c>
      <c r="E51" s="30">
        <v>5000</v>
      </c>
      <c r="F51" s="30">
        <v>3128</v>
      </c>
      <c r="G51" s="27">
        <f t="shared" si="3"/>
        <v>62.56</v>
      </c>
    </row>
    <row r="52" spans="1:7" s="31" customFormat="1" ht="12.75" customHeight="1">
      <c r="A52" s="88"/>
      <c r="B52" s="96"/>
      <c r="C52" s="50" t="s">
        <v>58</v>
      </c>
      <c r="D52" s="29" t="s">
        <v>59</v>
      </c>
      <c r="E52" s="30">
        <v>0</v>
      </c>
      <c r="F52" s="30">
        <v>49</v>
      </c>
      <c r="G52" s="27"/>
    </row>
    <row r="53" spans="1:7" s="31" customFormat="1" ht="14.25" customHeight="1">
      <c r="A53" s="88"/>
      <c r="B53" s="96"/>
      <c r="C53" s="67" t="s">
        <v>34</v>
      </c>
      <c r="D53" s="68" t="s">
        <v>35</v>
      </c>
      <c r="E53" s="97">
        <v>0</v>
      </c>
      <c r="F53" s="97">
        <v>722</v>
      </c>
      <c r="G53" s="98"/>
    </row>
    <row r="54" spans="1:7" s="31" customFormat="1" ht="36">
      <c r="A54" s="88"/>
      <c r="B54" s="66"/>
      <c r="C54" s="50" t="s">
        <v>69</v>
      </c>
      <c r="D54" s="29" t="s">
        <v>70</v>
      </c>
      <c r="E54" s="30">
        <v>1452800</v>
      </c>
      <c r="F54" s="30">
        <v>0</v>
      </c>
      <c r="G54" s="27">
        <f t="shared" si="3"/>
        <v>0</v>
      </c>
    </row>
    <row r="55" spans="1:7" s="99" customFormat="1" ht="12.75" customHeight="1">
      <c r="A55" s="87"/>
      <c r="B55" s="76">
        <v>75095</v>
      </c>
      <c r="C55" s="46"/>
      <c r="D55" s="47" t="s">
        <v>19</v>
      </c>
      <c r="E55" s="26">
        <f>SUM(E56)</f>
        <v>0</v>
      </c>
      <c r="F55" s="26">
        <f>SUM(F56)</f>
        <v>801</v>
      </c>
      <c r="G55" s="27"/>
    </row>
    <row r="56" spans="1:7" s="31" customFormat="1" ht="12.75" customHeight="1">
      <c r="A56" s="93"/>
      <c r="B56" s="77"/>
      <c r="C56" s="50" t="s">
        <v>34</v>
      </c>
      <c r="D56" s="37" t="s">
        <v>35</v>
      </c>
      <c r="E56" s="30">
        <v>0</v>
      </c>
      <c r="F56" s="30">
        <v>801</v>
      </c>
      <c r="G56" s="27"/>
    </row>
    <row r="57" spans="1:7" ht="25.5">
      <c r="A57" s="78">
        <v>751</v>
      </c>
      <c r="B57" s="78"/>
      <c r="C57" s="33"/>
      <c r="D57" s="100" t="s">
        <v>71</v>
      </c>
      <c r="E57" s="20">
        <f>SUM(E58)</f>
        <v>4990</v>
      </c>
      <c r="F57" s="20">
        <f>SUM(F58)</f>
        <v>2500</v>
      </c>
      <c r="G57" s="21">
        <f aca="true" t="shared" si="4" ref="G57:G70">F57/E57*100</f>
        <v>50.1002004008016</v>
      </c>
    </row>
    <row r="58" spans="1:7" ht="28.5" customHeight="1">
      <c r="A58" s="84"/>
      <c r="B58" s="63">
        <v>75101</v>
      </c>
      <c r="C58" s="46"/>
      <c r="D58" s="47" t="s">
        <v>72</v>
      </c>
      <c r="E58" s="26">
        <f>SUM(E59)</f>
        <v>4990</v>
      </c>
      <c r="F58" s="26">
        <f>SUM(F59)</f>
        <v>2500</v>
      </c>
      <c r="G58" s="36">
        <f t="shared" si="4"/>
        <v>50.1002004008016</v>
      </c>
    </row>
    <row r="59" spans="1:7" s="31" customFormat="1" ht="36">
      <c r="A59" s="87"/>
      <c r="B59" s="66"/>
      <c r="C59" s="50" t="s">
        <v>64</v>
      </c>
      <c r="D59" s="37" t="s">
        <v>65</v>
      </c>
      <c r="E59" s="30">
        <v>4990</v>
      </c>
      <c r="F59" s="30">
        <v>2500</v>
      </c>
      <c r="G59" s="27">
        <f t="shared" si="4"/>
        <v>50.1002004008016</v>
      </c>
    </row>
    <row r="60" spans="1:7" ht="15.75">
      <c r="A60" s="78">
        <v>752</v>
      </c>
      <c r="B60" s="78"/>
      <c r="C60" s="33"/>
      <c r="D60" s="19" t="s">
        <v>73</v>
      </c>
      <c r="E60" s="20">
        <f>SUM(E61)</f>
        <v>500</v>
      </c>
      <c r="F60" s="20">
        <f>SUM(F61)</f>
        <v>500</v>
      </c>
      <c r="G60" s="21">
        <f>F60/E60*100</f>
        <v>100</v>
      </c>
    </row>
    <row r="61" spans="1:7" s="99" customFormat="1" ht="14.25">
      <c r="A61" s="87"/>
      <c r="B61" s="76">
        <v>75212</v>
      </c>
      <c r="C61" s="46"/>
      <c r="D61" s="47" t="s">
        <v>74</v>
      </c>
      <c r="E61" s="26">
        <f>SUM(E62)</f>
        <v>500</v>
      </c>
      <c r="F61" s="26">
        <f>SUM(F62)</f>
        <v>500</v>
      </c>
      <c r="G61" s="36">
        <f t="shared" si="4"/>
        <v>100</v>
      </c>
    </row>
    <row r="62" spans="1:7" s="31" customFormat="1" ht="36">
      <c r="A62" s="93"/>
      <c r="B62" s="77"/>
      <c r="C62" s="67" t="s">
        <v>64</v>
      </c>
      <c r="D62" s="90" t="s">
        <v>65</v>
      </c>
      <c r="E62" s="30">
        <v>500</v>
      </c>
      <c r="F62" s="30">
        <v>500</v>
      </c>
      <c r="G62" s="27">
        <f t="shared" si="4"/>
        <v>100</v>
      </c>
    </row>
    <row r="63" spans="1:7" ht="31.5" customHeight="1">
      <c r="A63" s="78">
        <v>754</v>
      </c>
      <c r="B63" s="78"/>
      <c r="C63" s="33"/>
      <c r="D63" s="19" t="s">
        <v>75</v>
      </c>
      <c r="E63" s="20">
        <f>SUM(E64)</f>
        <v>30000</v>
      </c>
      <c r="F63" s="20">
        <f>SUM(F64)</f>
        <v>22337</v>
      </c>
      <c r="G63" s="21">
        <f t="shared" si="4"/>
        <v>74.45666666666668</v>
      </c>
    </row>
    <row r="64" spans="1:7" ht="14.25">
      <c r="A64" s="85"/>
      <c r="B64" s="85">
        <v>75416</v>
      </c>
      <c r="C64" s="24"/>
      <c r="D64" s="25" t="s">
        <v>76</v>
      </c>
      <c r="E64" s="35">
        <f>SUM(E65:E67)</f>
        <v>30000</v>
      </c>
      <c r="F64" s="35">
        <f>SUM(F65:F67)</f>
        <v>22337</v>
      </c>
      <c r="G64" s="101">
        <f t="shared" si="4"/>
        <v>74.45666666666668</v>
      </c>
    </row>
    <row r="65" spans="1:7" s="31" customFormat="1" ht="14.25" customHeight="1">
      <c r="A65" s="88"/>
      <c r="B65" s="88"/>
      <c r="C65" s="89" t="s">
        <v>77</v>
      </c>
      <c r="D65" s="37" t="s">
        <v>78</v>
      </c>
      <c r="E65" s="30">
        <v>30000</v>
      </c>
      <c r="F65" s="95">
        <v>16387</v>
      </c>
      <c r="G65" s="27">
        <f t="shared" si="4"/>
        <v>54.623333333333335</v>
      </c>
    </row>
    <row r="66" spans="1:7" s="31" customFormat="1" ht="14.25" customHeight="1">
      <c r="A66" s="88"/>
      <c r="B66" s="88"/>
      <c r="C66" s="89" t="s">
        <v>20</v>
      </c>
      <c r="D66" s="37" t="s">
        <v>21</v>
      </c>
      <c r="E66" s="30">
        <v>0</v>
      </c>
      <c r="F66" s="95">
        <v>390</v>
      </c>
      <c r="G66" s="27"/>
    </row>
    <row r="67" spans="1:7" s="31" customFormat="1" ht="12" customHeight="1">
      <c r="A67" s="94"/>
      <c r="B67" s="94"/>
      <c r="C67" s="28" t="s">
        <v>34</v>
      </c>
      <c r="D67" s="37" t="s">
        <v>35</v>
      </c>
      <c r="E67" s="30">
        <v>0</v>
      </c>
      <c r="F67" s="95">
        <v>5560</v>
      </c>
      <c r="G67" s="27"/>
    </row>
    <row r="68" spans="1:7" ht="36">
      <c r="A68" s="78">
        <v>756</v>
      </c>
      <c r="B68" s="83"/>
      <c r="C68" s="33"/>
      <c r="D68" s="102" t="s">
        <v>79</v>
      </c>
      <c r="E68" s="20">
        <f>SUM(E69+E72+E94+E100+E102+E81+E105)</f>
        <v>36894571</v>
      </c>
      <c r="F68" s="20">
        <f>SUM(F69+F72+F94+F100+F102+F81+F105)</f>
        <v>17802135</v>
      </c>
      <c r="G68" s="21">
        <f t="shared" si="4"/>
        <v>48.25136738952731</v>
      </c>
    </row>
    <row r="69" spans="1:7" ht="15.75" customHeight="1">
      <c r="A69" s="103"/>
      <c r="B69" s="104">
        <v>75601</v>
      </c>
      <c r="C69" s="46"/>
      <c r="D69" s="105" t="s">
        <v>80</v>
      </c>
      <c r="E69" s="26">
        <f>SUM(E70:E71)</f>
        <v>100000</v>
      </c>
      <c r="F69" s="26">
        <f>SUM(F70:F71)</f>
        <v>39406</v>
      </c>
      <c r="G69" s="36">
        <f t="shared" si="4"/>
        <v>39.406</v>
      </c>
    </row>
    <row r="70" spans="1:7" s="31" customFormat="1" ht="24">
      <c r="A70" s="106"/>
      <c r="B70" s="81"/>
      <c r="C70" s="67" t="s">
        <v>81</v>
      </c>
      <c r="D70" s="90" t="s">
        <v>82</v>
      </c>
      <c r="E70" s="97">
        <v>100000</v>
      </c>
      <c r="F70" s="97">
        <v>35821</v>
      </c>
      <c r="G70" s="107">
        <f t="shared" si="4"/>
        <v>35.821</v>
      </c>
    </row>
    <row r="71" spans="1:7" s="31" customFormat="1" ht="15.75" customHeight="1">
      <c r="A71" s="75"/>
      <c r="B71" s="66"/>
      <c r="C71" s="50" t="s">
        <v>51</v>
      </c>
      <c r="D71" s="37" t="s">
        <v>52</v>
      </c>
      <c r="E71" s="30">
        <v>0</v>
      </c>
      <c r="F71" s="30">
        <v>3585</v>
      </c>
      <c r="G71" s="107"/>
    </row>
    <row r="72" spans="1:7" ht="36">
      <c r="A72" s="75"/>
      <c r="B72" s="81">
        <v>75615</v>
      </c>
      <c r="C72" s="108"/>
      <c r="D72" s="109" t="s">
        <v>83</v>
      </c>
      <c r="E72" s="110">
        <f>SUM(E73:E80)</f>
        <v>22113000</v>
      </c>
      <c r="F72" s="110">
        <f>SUM(F73:F80)</f>
        <v>10978132</v>
      </c>
      <c r="G72" s="107">
        <f aca="true" t="shared" si="5" ref="G72:G104">F72/E72*100</f>
        <v>49.64560213449102</v>
      </c>
    </row>
    <row r="73" spans="1:7" s="31" customFormat="1" ht="12" customHeight="1">
      <c r="A73" s="49"/>
      <c r="B73" s="81"/>
      <c r="C73" s="50" t="s">
        <v>84</v>
      </c>
      <c r="D73" s="37" t="s">
        <v>85</v>
      </c>
      <c r="E73" s="30">
        <v>21400000</v>
      </c>
      <c r="F73" s="30">
        <v>10289301</v>
      </c>
      <c r="G73" s="111">
        <f t="shared" si="5"/>
        <v>48.08084579439252</v>
      </c>
    </row>
    <row r="74" spans="1:7" s="31" customFormat="1" ht="12" customHeight="1">
      <c r="A74" s="49"/>
      <c r="B74" s="81"/>
      <c r="C74" s="50" t="s">
        <v>86</v>
      </c>
      <c r="D74" s="37" t="s">
        <v>87</v>
      </c>
      <c r="E74" s="30">
        <v>400000</v>
      </c>
      <c r="F74" s="30">
        <v>227609</v>
      </c>
      <c r="G74" s="111">
        <f t="shared" si="5"/>
        <v>56.902249999999995</v>
      </c>
    </row>
    <row r="75" spans="1:7" s="31" customFormat="1" ht="12" customHeight="1">
      <c r="A75" s="49"/>
      <c r="B75" s="81"/>
      <c r="C75" s="50" t="s">
        <v>88</v>
      </c>
      <c r="D75" s="37" t="s">
        <v>89</v>
      </c>
      <c r="E75" s="30">
        <v>68000</v>
      </c>
      <c r="F75" s="30">
        <v>44390</v>
      </c>
      <c r="G75" s="111">
        <f t="shared" si="5"/>
        <v>65.27941176470588</v>
      </c>
    </row>
    <row r="76" spans="1:7" s="31" customFormat="1" ht="12" customHeight="1">
      <c r="A76" s="49"/>
      <c r="B76" s="81"/>
      <c r="C76" s="50" t="s">
        <v>90</v>
      </c>
      <c r="D76" s="37" t="s">
        <v>91</v>
      </c>
      <c r="E76" s="30">
        <v>65000</v>
      </c>
      <c r="F76" s="30">
        <v>38551</v>
      </c>
      <c r="G76" s="111">
        <f t="shared" si="5"/>
        <v>59.30923076923077</v>
      </c>
    </row>
    <row r="77" spans="1:7" s="31" customFormat="1" ht="15.75" customHeight="1">
      <c r="A77" s="49"/>
      <c r="B77" s="81"/>
      <c r="C77" s="50" t="s">
        <v>92</v>
      </c>
      <c r="D77" s="37" t="s">
        <v>93</v>
      </c>
      <c r="E77" s="30">
        <v>0</v>
      </c>
      <c r="F77" s="30">
        <v>450</v>
      </c>
      <c r="G77" s="111"/>
    </row>
    <row r="78" spans="1:7" s="31" customFormat="1" ht="12" customHeight="1">
      <c r="A78" s="49"/>
      <c r="B78" s="96"/>
      <c r="C78" s="50" t="s">
        <v>94</v>
      </c>
      <c r="D78" s="37" t="s">
        <v>95</v>
      </c>
      <c r="E78" s="30">
        <v>80000</v>
      </c>
      <c r="F78" s="30">
        <v>5480</v>
      </c>
      <c r="G78" s="111">
        <f t="shared" si="5"/>
        <v>6.8500000000000005</v>
      </c>
    </row>
    <row r="79" spans="1:7" s="31" customFormat="1" ht="12" customHeight="1">
      <c r="A79" s="49"/>
      <c r="B79" s="96"/>
      <c r="C79" s="50" t="s">
        <v>20</v>
      </c>
      <c r="D79" s="37" t="s">
        <v>21</v>
      </c>
      <c r="E79" s="30">
        <v>0</v>
      </c>
      <c r="F79" s="30">
        <v>123</v>
      </c>
      <c r="G79" s="111"/>
    </row>
    <row r="80" spans="1:7" s="31" customFormat="1" ht="15.75" customHeight="1">
      <c r="A80" s="49"/>
      <c r="B80" s="77"/>
      <c r="C80" s="67" t="s">
        <v>51</v>
      </c>
      <c r="D80" s="90" t="s">
        <v>52</v>
      </c>
      <c r="E80" s="30">
        <v>100000</v>
      </c>
      <c r="F80" s="30">
        <v>372228</v>
      </c>
      <c r="G80" s="111">
        <f t="shared" si="5"/>
        <v>372.228</v>
      </c>
    </row>
    <row r="81" spans="1:7" s="115" customFormat="1" ht="42" customHeight="1">
      <c r="A81" s="49"/>
      <c r="B81" s="112">
        <v>75616</v>
      </c>
      <c r="C81" s="113"/>
      <c r="D81" s="114" t="s">
        <v>96</v>
      </c>
      <c r="E81" s="55">
        <f>SUM(E82:E93)</f>
        <v>3118200</v>
      </c>
      <c r="F81" s="55">
        <f>SUM(F82:F93)</f>
        <v>1385141</v>
      </c>
      <c r="G81" s="111">
        <f t="shared" si="5"/>
        <v>44.421172471297545</v>
      </c>
    </row>
    <row r="82" spans="1:7" s="31" customFormat="1" ht="12" customHeight="1">
      <c r="A82" s="49"/>
      <c r="B82" s="116"/>
      <c r="C82" s="117" t="s">
        <v>84</v>
      </c>
      <c r="D82" s="118" t="s">
        <v>85</v>
      </c>
      <c r="E82" s="61">
        <v>1500000</v>
      </c>
      <c r="F82" s="61">
        <v>693570</v>
      </c>
      <c r="G82" s="111">
        <f t="shared" si="5"/>
        <v>46.238</v>
      </c>
    </row>
    <row r="83" spans="1:7" s="119" customFormat="1" ht="12" customHeight="1">
      <c r="A83" s="49"/>
      <c r="B83" s="116"/>
      <c r="C83" s="117" t="s">
        <v>86</v>
      </c>
      <c r="D83" s="118" t="s">
        <v>87</v>
      </c>
      <c r="E83" s="61">
        <v>490000</v>
      </c>
      <c r="F83" s="61">
        <v>256005</v>
      </c>
      <c r="G83" s="111">
        <f t="shared" si="5"/>
        <v>52.245918367346945</v>
      </c>
    </row>
    <row r="84" spans="1:7" s="119" customFormat="1" ht="12" customHeight="1">
      <c r="A84" s="49"/>
      <c r="B84" s="116"/>
      <c r="C84" s="117" t="s">
        <v>88</v>
      </c>
      <c r="D84" s="118" t="s">
        <v>89</v>
      </c>
      <c r="E84" s="61">
        <v>2200</v>
      </c>
      <c r="F84" s="61">
        <v>1199</v>
      </c>
      <c r="G84" s="111">
        <f t="shared" si="5"/>
        <v>54.50000000000001</v>
      </c>
    </row>
    <row r="85" spans="1:7" s="119" customFormat="1" ht="12" customHeight="1">
      <c r="A85" s="49"/>
      <c r="B85" s="116"/>
      <c r="C85" s="117" t="s">
        <v>90</v>
      </c>
      <c r="D85" s="118" t="s">
        <v>91</v>
      </c>
      <c r="E85" s="61">
        <v>305000</v>
      </c>
      <c r="F85" s="61">
        <v>118636</v>
      </c>
      <c r="G85" s="111">
        <f t="shared" si="5"/>
        <v>38.89704918032787</v>
      </c>
    </row>
    <row r="86" spans="1:7" s="119" customFormat="1" ht="12" customHeight="1">
      <c r="A86" s="49"/>
      <c r="B86" s="116"/>
      <c r="C86" s="117" t="s">
        <v>97</v>
      </c>
      <c r="D86" s="118" t="s">
        <v>98</v>
      </c>
      <c r="E86" s="61">
        <v>50000</v>
      </c>
      <c r="F86" s="61">
        <v>41846</v>
      </c>
      <c r="G86" s="111">
        <f t="shared" si="5"/>
        <v>83.692</v>
      </c>
    </row>
    <row r="87" spans="1:7" s="119" customFormat="1" ht="12" customHeight="1">
      <c r="A87" s="49"/>
      <c r="B87" s="116"/>
      <c r="C87" s="117" t="s">
        <v>99</v>
      </c>
      <c r="D87" s="118" t="s">
        <v>100</v>
      </c>
      <c r="E87" s="61">
        <v>30000</v>
      </c>
      <c r="F87" s="61">
        <v>14696</v>
      </c>
      <c r="G87" s="111">
        <f t="shared" si="5"/>
        <v>48.986666666666665</v>
      </c>
    </row>
    <row r="88" spans="1:7" s="119" customFormat="1" ht="12" customHeight="1">
      <c r="A88" s="49"/>
      <c r="B88" s="116"/>
      <c r="C88" s="117" t="s">
        <v>101</v>
      </c>
      <c r="D88" s="118" t="s">
        <v>102</v>
      </c>
      <c r="E88" s="61">
        <v>30000</v>
      </c>
      <c r="F88" s="61">
        <v>17942</v>
      </c>
      <c r="G88" s="111">
        <f t="shared" si="5"/>
        <v>59.806666666666665</v>
      </c>
    </row>
    <row r="89" spans="1:7" s="119" customFormat="1" ht="12" customHeight="1">
      <c r="A89" s="49"/>
      <c r="B89" s="116"/>
      <c r="C89" s="117" t="s">
        <v>92</v>
      </c>
      <c r="D89" s="118" t="s">
        <v>93</v>
      </c>
      <c r="E89" s="61">
        <v>3000</v>
      </c>
      <c r="F89" s="61">
        <v>1230</v>
      </c>
      <c r="G89" s="111">
        <f t="shared" si="5"/>
        <v>41</v>
      </c>
    </row>
    <row r="90" spans="1:7" s="119" customFormat="1" ht="12" customHeight="1">
      <c r="A90" s="49"/>
      <c r="B90" s="116"/>
      <c r="C90" s="117" t="s">
        <v>94</v>
      </c>
      <c r="D90" s="118" t="s">
        <v>95</v>
      </c>
      <c r="E90" s="61">
        <v>400000</v>
      </c>
      <c r="F90" s="61">
        <v>205386</v>
      </c>
      <c r="G90" s="111">
        <f t="shared" si="5"/>
        <v>51.34649999999999</v>
      </c>
    </row>
    <row r="91" spans="1:7" s="119" customFormat="1" ht="12" customHeight="1">
      <c r="A91" s="49"/>
      <c r="B91" s="116"/>
      <c r="C91" s="117" t="s">
        <v>103</v>
      </c>
      <c r="D91" s="118" t="s">
        <v>104</v>
      </c>
      <c r="E91" s="61">
        <v>3000</v>
      </c>
      <c r="F91" s="61">
        <v>279</v>
      </c>
      <c r="G91" s="111">
        <f t="shared" si="5"/>
        <v>9.3</v>
      </c>
    </row>
    <row r="92" spans="1:7" s="119" customFormat="1" ht="12" customHeight="1">
      <c r="A92" s="49"/>
      <c r="B92" s="116"/>
      <c r="C92" s="117" t="s">
        <v>20</v>
      </c>
      <c r="D92" s="118" t="s">
        <v>21</v>
      </c>
      <c r="E92" s="61">
        <v>5000</v>
      </c>
      <c r="F92" s="61">
        <v>8359</v>
      </c>
      <c r="G92" s="111">
        <f t="shared" si="5"/>
        <v>167.18</v>
      </c>
    </row>
    <row r="93" spans="1:7" s="119" customFormat="1" ht="12" customHeight="1">
      <c r="A93" s="49"/>
      <c r="B93" s="116"/>
      <c r="C93" s="117" t="s">
        <v>51</v>
      </c>
      <c r="D93" s="118" t="s">
        <v>52</v>
      </c>
      <c r="E93" s="61">
        <v>300000</v>
      </c>
      <c r="F93" s="61">
        <v>25993</v>
      </c>
      <c r="G93" s="111">
        <f t="shared" si="5"/>
        <v>8.664333333333333</v>
      </c>
    </row>
    <row r="94" spans="1:7" ht="25.5">
      <c r="A94" s="49"/>
      <c r="B94" s="63">
        <v>75618</v>
      </c>
      <c r="C94" s="46"/>
      <c r="D94" s="105" t="s">
        <v>105</v>
      </c>
      <c r="E94" s="26">
        <f>SUM(E95:E99)</f>
        <v>1438500</v>
      </c>
      <c r="F94" s="26">
        <f>SUM(F95:F99)</f>
        <v>945650</v>
      </c>
      <c r="G94" s="111">
        <f t="shared" si="5"/>
        <v>65.73861661452902</v>
      </c>
    </row>
    <row r="95" spans="1:7" s="31" customFormat="1" ht="12" customHeight="1">
      <c r="A95" s="49"/>
      <c r="B95" s="81"/>
      <c r="C95" s="50" t="s">
        <v>106</v>
      </c>
      <c r="D95" s="37" t="s">
        <v>107</v>
      </c>
      <c r="E95" s="30">
        <v>900000</v>
      </c>
      <c r="F95" s="30">
        <v>634655</v>
      </c>
      <c r="G95" s="111">
        <f t="shared" si="5"/>
        <v>70.51722222222222</v>
      </c>
    </row>
    <row r="96" spans="1:7" s="31" customFormat="1" ht="12" customHeight="1">
      <c r="A96" s="65"/>
      <c r="B96" s="66"/>
      <c r="C96" s="50" t="s">
        <v>108</v>
      </c>
      <c r="D96" s="37" t="s">
        <v>109</v>
      </c>
      <c r="E96" s="30">
        <v>380000</v>
      </c>
      <c r="F96" s="30">
        <v>272308</v>
      </c>
      <c r="G96" s="111">
        <f t="shared" si="5"/>
        <v>71.66</v>
      </c>
    </row>
    <row r="97" spans="1:7" s="31" customFormat="1" ht="24">
      <c r="A97" s="49"/>
      <c r="B97" s="81"/>
      <c r="C97" s="67" t="s">
        <v>110</v>
      </c>
      <c r="D97" s="37" t="s">
        <v>111</v>
      </c>
      <c r="E97" s="30">
        <v>158500</v>
      </c>
      <c r="F97" s="30">
        <v>38445</v>
      </c>
      <c r="G97" s="111">
        <f t="shared" si="5"/>
        <v>24.255520504731862</v>
      </c>
    </row>
    <row r="98" spans="1:7" s="31" customFormat="1" ht="12" customHeight="1">
      <c r="A98" s="75"/>
      <c r="B98" s="81"/>
      <c r="C98" s="50" t="s">
        <v>20</v>
      </c>
      <c r="D98" s="37" t="s">
        <v>21</v>
      </c>
      <c r="E98" s="30">
        <v>0</v>
      </c>
      <c r="F98" s="30">
        <v>26</v>
      </c>
      <c r="G98" s="111"/>
    </row>
    <row r="99" spans="1:7" s="31" customFormat="1" ht="12" customHeight="1">
      <c r="A99" s="75"/>
      <c r="B99" s="66"/>
      <c r="C99" s="50" t="s">
        <v>51</v>
      </c>
      <c r="D99" s="37" t="s">
        <v>52</v>
      </c>
      <c r="E99" s="30">
        <v>0</v>
      </c>
      <c r="F99" s="30">
        <v>216</v>
      </c>
      <c r="G99" s="111"/>
    </row>
    <row r="100" spans="1:7" ht="15.75" customHeight="1">
      <c r="A100" s="75"/>
      <c r="B100" s="96">
        <v>75619</v>
      </c>
      <c r="C100" s="108"/>
      <c r="D100" s="120" t="s">
        <v>112</v>
      </c>
      <c r="E100" s="110">
        <f>SUM(E101:E101)</f>
        <v>3000</v>
      </c>
      <c r="F100" s="110">
        <f>SUM(F101:F101)</f>
        <v>2000</v>
      </c>
      <c r="G100" s="107">
        <f t="shared" si="5"/>
        <v>66.66666666666666</v>
      </c>
    </row>
    <row r="101" spans="1:7" s="31" customFormat="1" ht="12" customHeight="1">
      <c r="A101" s="75"/>
      <c r="B101" s="96"/>
      <c r="C101" s="67" t="s">
        <v>20</v>
      </c>
      <c r="D101" s="37" t="s">
        <v>21</v>
      </c>
      <c r="E101" s="30">
        <v>3000</v>
      </c>
      <c r="F101" s="30">
        <v>2000</v>
      </c>
      <c r="G101" s="111">
        <f t="shared" si="5"/>
        <v>66.66666666666666</v>
      </c>
    </row>
    <row r="102" spans="1:7" ht="14.25" customHeight="1">
      <c r="A102" s="75"/>
      <c r="B102" s="76">
        <v>75621</v>
      </c>
      <c r="C102" s="46"/>
      <c r="D102" s="105" t="s">
        <v>113</v>
      </c>
      <c r="E102" s="26">
        <f>SUM(E103:E104)</f>
        <v>10121871</v>
      </c>
      <c r="F102" s="26">
        <f>SUM(F103:F104)</f>
        <v>4445983</v>
      </c>
      <c r="G102" s="111">
        <f t="shared" si="5"/>
        <v>43.924517512621925</v>
      </c>
    </row>
    <row r="103" spans="1:7" s="31" customFormat="1" ht="12" customHeight="1">
      <c r="A103" s="75"/>
      <c r="B103" s="96"/>
      <c r="C103" s="50" t="s">
        <v>114</v>
      </c>
      <c r="D103" s="37" t="s">
        <v>115</v>
      </c>
      <c r="E103" s="30">
        <v>9881621</v>
      </c>
      <c r="F103" s="30">
        <v>4228350</v>
      </c>
      <c r="G103" s="111">
        <f t="shared" si="5"/>
        <v>42.7900442650047</v>
      </c>
    </row>
    <row r="104" spans="1:7" s="31" customFormat="1" ht="15.75" customHeight="1">
      <c r="A104" s="75"/>
      <c r="B104" s="77"/>
      <c r="C104" s="50" t="s">
        <v>116</v>
      </c>
      <c r="D104" s="37" t="s">
        <v>117</v>
      </c>
      <c r="E104" s="30">
        <v>240250</v>
      </c>
      <c r="F104" s="30">
        <v>217633</v>
      </c>
      <c r="G104" s="111">
        <f t="shared" si="5"/>
        <v>90.58605619146722</v>
      </c>
    </row>
    <row r="105" spans="1:7" s="115" customFormat="1" ht="28.5">
      <c r="A105" s="75"/>
      <c r="B105" s="52">
        <v>75647</v>
      </c>
      <c r="C105" s="53"/>
      <c r="D105" s="54" t="s">
        <v>118</v>
      </c>
      <c r="E105" s="55">
        <f>SUM(E106)</f>
        <v>0</v>
      </c>
      <c r="F105" s="55">
        <f>SUM(F106)</f>
        <v>5823</v>
      </c>
      <c r="G105" s="111"/>
    </row>
    <row r="106" spans="1:7" s="119" customFormat="1" ht="15.75" customHeight="1">
      <c r="A106" s="121"/>
      <c r="B106" s="58"/>
      <c r="C106" s="59" t="s">
        <v>34</v>
      </c>
      <c r="D106" s="60" t="s">
        <v>35</v>
      </c>
      <c r="E106" s="61">
        <v>0</v>
      </c>
      <c r="F106" s="61">
        <v>5823</v>
      </c>
      <c r="G106" s="111"/>
    </row>
    <row r="107" spans="1:7" ht="24" customHeight="1">
      <c r="A107" s="78">
        <v>758</v>
      </c>
      <c r="B107" s="83"/>
      <c r="C107" s="33"/>
      <c r="D107" s="19" t="s">
        <v>119</v>
      </c>
      <c r="E107" s="20">
        <f>SUM(E108+E112+E110+E114)</f>
        <v>12462773</v>
      </c>
      <c r="F107" s="20">
        <f>SUM(F108+F112+F110+F114)</f>
        <v>7518124</v>
      </c>
      <c r="G107" s="21">
        <f aca="true" t="shared" si="6" ref="G107:G115">F107/E107*100</f>
        <v>60.324648455042876</v>
      </c>
    </row>
    <row r="108" spans="1:7" ht="28.5">
      <c r="A108" s="106"/>
      <c r="B108" s="45">
        <v>75801</v>
      </c>
      <c r="C108" s="46"/>
      <c r="D108" s="47" t="s">
        <v>120</v>
      </c>
      <c r="E108" s="26">
        <f>SUM(E109)</f>
        <v>10799766</v>
      </c>
      <c r="F108" s="26">
        <f>SUM(F109)</f>
        <v>6646008</v>
      </c>
      <c r="G108" s="36">
        <f t="shared" si="6"/>
        <v>61.53844444407407</v>
      </c>
    </row>
    <row r="109" spans="1:7" s="31" customFormat="1" ht="12" customHeight="1">
      <c r="A109" s="75"/>
      <c r="B109" s="45"/>
      <c r="C109" s="50" t="s">
        <v>121</v>
      </c>
      <c r="D109" s="37" t="s">
        <v>122</v>
      </c>
      <c r="E109" s="30">
        <v>10799766</v>
      </c>
      <c r="F109" s="30">
        <v>6646008</v>
      </c>
      <c r="G109" s="27">
        <f t="shared" si="6"/>
        <v>61.53844444407407</v>
      </c>
    </row>
    <row r="110" spans="1:7" ht="14.25" customHeight="1">
      <c r="A110" s="75"/>
      <c r="B110" s="76">
        <v>75814</v>
      </c>
      <c r="C110" s="46"/>
      <c r="D110" s="47" t="s">
        <v>123</v>
      </c>
      <c r="E110" s="26">
        <f>SUM(E111:E111)</f>
        <v>200000</v>
      </c>
      <c r="F110" s="26">
        <f>SUM(F111:F111)</f>
        <v>140611</v>
      </c>
      <c r="G110" s="36">
        <f t="shared" si="6"/>
        <v>70.3055</v>
      </c>
    </row>
    <row r="111" spans="1:7" s="31" customFormat="1" ht="12" customHeight="1">
      <c r="A111" s="75"/>
      <c r="B111" s="77"/>
      <c r="C111" s="50" t="s">
        <v>53</v>
      </c>
      <c r="D111" s="37" t="s">
        <v>54</v>
      </c>
      <c r="E111" s="30">
        <v>200000</v>
      </c>
      <c r="F111" s="30">
        <v>140611</v>
      </c>
      <c r="G111" s="27">
        <f t="shared" si="6"/>
        <v>70.3055</v>
      </c>
    </row>
    <row r="112" spans="1:7" s="99" customFormat="1" ht="14.25">
      <c r="A112" s="75"/>
      <c r="B112" s="81">
        <v>75815</v>
      </c>
      <c r="C112" s="108"/>
      <c r="D112" s="47" t="s">
        <v>124</v>
      </c>
      <c r="E112" s="26">
        <f>SUM(E113)</f>
        <v>0</v>
      </c>
      <c r="F112" s="26">
        <f>SUM(F113)</f>
        <v>3</v>
      </c>
      <c r="G112" s="36"/>
    </row>
    <row r="113" spans="1:7" s="31" customFormat="1" ht="12">
      <c r="A113" s="75"/>
      <c r="B113" s="116"/>
      <c r="C113" s="117" t="s">
        <v>125</v>
      </c>
      <c r="D113" s="60" t="s">
        <v>124</v>
      </c>
      <c r="E113" s="61">
        <v>0</v>
      </c>
      <c r="F113" s="61">
        <v>3</v>
      </c>
      <c r="G113" s="122"/>
    </row>
    <row r="114" spans="1:7" ht="14.25" customHeight="1">
      <c r="A114" s="75"/>
      <c r="B114" s="63">
        <v>75831</v>
      </c>
      <c r="C114" s="46"/>
      <c r="D114" s="47" t="s">
        <v>126</v>
      </c>
      <c r="E114" s="26">
        <f>SUM(E115)</f>
        <v>1463007</v>
      </c>
      <c r="F114" s="26">
        <f>SUM(F115)</f>
        <v>731502</v>
      </c>
      <c r="G114" s="27">
        <f t="shared" si="6"/>
        <v>49.99989747144067</v>
      </c>
    </row>
    <row r="115" spans="1:7" s="31" customFormat="1" ht="12" customHeight="1">
      <c r="A115" s="121"/>
      <c r="B115" s="66"/>
      <c r="C115" s="50" t="s">
        <v>121</v>
      </c>
      <c r="D115" s="37" t="s">
        <v>122</v>
      </c>
      <c r="E115" s="30">
        <v>1463007</v>
      </c>
      <c r="F115" s="30">
        <v>731502</v>
      </c>
      <c r="G115" s="27">
        <f t="shared" si="6"/>
        <v>49.99989747144067</v>
      </c>
    </row>
    <row r="116" spans="1:7" ht="15.75">
      <c r="A116" s="78">
        <v>801</v>
      </c>
      <c r="B116" s="83"/>
      <c r="C116" s="33"/>
      <c r="D116" s="19" t="s">
        <v>127</v>
      </c>
      <c r="E116" s="20">
        <f>SUM(E117+E127+E130+E124)</f>
        <v>205800</v>
      </c>
      <c r="F116" s="20">
        <f>SUM(F117+F127+F130+F124)</f>
        <v>54089</v>
      </c>
      <c r="G116" s="21">
        <f>F116/E116*100</f>
        <v>26.28231292517007</v>
      </c>
    </row>
    <row r="117" spans="1:7" s="99" customFormat="1" ht="14.25">
      <c r="A117" s="63"/>
      <c r="B117" s="63">
        <v>80101</v>
      </c>
      <c r="C117" s="46"/>
      <c r="D117" s="47" t="s">
        <v>128</v>
      </c>
      <c r="E117" s="26">
        <f>SUM(E118:E123)</f>
        <v>5600</v>
      </c>
      <c r="F117" s="26">
        <f>SUM(F118:F123)</f>
        <v>52801</v>
      </c>
      <c r="G117" s="36">
        <f>F117/E117*100</f>
        <v>942.8750000000001</v>
      </c>
    </row>
    <row r="118" spans="1:7" s="31" customFormat="1" ht="14.25" customHeight="1">
      <c r="A118" s="81"/>
      <c r="B118" s="81"/>
      <c r="C118" s="50" t="s">
        <v>77</v>
      </c>
      <c r="D118" s="37" t="s">
        <v>78</v>
      </c>
      <c r="E118" s="30">
        <v>0</v>
      </c>
      <c r="F118" s="30">
        <v>597</v>
      </c>
      <c r="G118" s="27"/>
    </row>
    <row r="119" spans="1:7" s="31" customFormat="1" ht="12" customHeight="1">
      <c r="A119" s="81"/>
      <c r="B119" s="81"/>
      <c r="C119" s="67" t="s">
        <v>20</v>
      </c>
      <c r="D119" s="90" t="s">
        <v>21</v>
      </c>
      <c r="E119" s="30">
        <v>0</v>
      </c>
      <c r="F119" s="30">
        <v>1</v>
      </c>
      <c r="G119" s="27"/>
    </row>
    <row r="120" spans="1:7" s="31" customFormat="1" ht="36">
      <c r="A120" s="81"/>
      <c r="B120" s="81"/>
      <c r="C120" s="67" t="s">
        <v>27</v>
      </c>
      <c r="D120" s="90" t="s">
        <v>129</v>
      </c>
      <c r="E120" s="30">
        <v>0</v>
      </c>
      <c r="F120" s="30">
        <v>100</v>
      </c>
      <c r="G120" s="27"/>
    </row>
    <row r="121" spans="1:7" s="31" customFormat="1" ht="12" customHeight="1">
      <c r="A121" s="81"/>
      <c r="B121" s="81"/>
      <c r="C121" s="67" t="s">
        <v>51</v>
      </c>
      <c r="D121" s="90" t="s">
        <v>52</v>
      </c>
      <c r="E121" s="30">
        <v>0</v>
      </c>
      <c r="F121" s="30">
        <v>15</v>
      </c>
      <c r="G121" s="27"/>
    </row>
    <row r="122" spans="1:7" s="31" customFormat="1" ht="12" customHeight="1">
      <c r="A122" s="66"/>
      <c r="B122" s="66"/>
      <c r="C122" s="67" t="s">
        <v>34</v>
      </c>
      <c r="D122" s="90" t="s">
        <v>35</v>
      </c>
      <c r="E122" s="30">
        <v>0</v>
      </c>
      <c r="F122" s="30">
        <v>46488</v>
      </c>
      <c r="G122" s="27"/>
    </row>
    <row r="123" spans="1:7" s="31" customFormat="1" ht="24">
      <c r="A123" s="76"/>
      <c r="B123" s="66"/>
      <c r="C123" s="67" t="s">
        <v>130</v>
      </c>
      <c r="D123" s="90" t="s">
        <v>131</v>
      </c>
      <c r="E123" s="30">
        <v>5600</v>
      </c>
      <c r="F123" s="30">
        <v>5600</v>
      </c>
      <c r="G123" s="27">
        <f>F123/E123*100</f>
        <v>100</v>
      </c>
    </row>
    <row r="124" spans="1:7" s="115" customFormat="1" ht="14.25">
      <c r="A124" s="96"/>
      <c r="B124" s="52">
        <v>80110</v>
      </c>
      <c r="C124" s="53"/>
      <c r="D124" s="54" t="s">
        <v>132</v>
      </c>
      <c r="E124" s="55">
        <f>SUM(E125:E126)</f>
        <v>200000</v>
      </c>
      <c r="F124" s="55">
        <f>SUM(F125:F126)</f>
        <v>809</v>
      </c>
      <c r="G124" s="27">
        <f>F124/E124*100</f>
        <v>0.40449999999999997</v>
      </c>
    </row>
    <row r="125" spans="1:7" s="119" customFormat="1" ht="36">
      <c r="A125" s="96"/>
      <c r="B125" s="57"/>
      <c r="C125" s="117" t="s">
        <v>27</v>
      </c>
      <c r="D125" s="90" t="s">
        <v>129</v>
      </c>
      <c r="E125" s="123">
        <v>0</v>
      </c>
      <c r="F125" s="123">
        <v>809</v>
      </c>
      <c r="G125" s="98"/>
    </row>
    <row r="126" spans="1:7" s="119" customFormat="1" ht="36">
      <c r="A126" s="96"/>
      <c r="B126" s="58"/>
      <c r="C126" s="59" t="s">
        <v>69</v>
      </c>
      <c r="D126" s="60" t="s">
        <v>70</v>
      </c>
      <c r="E126" s="61">
        <v>200000</v>
      </c>
      <c r="F126" s="61">
        <v>0</v>
      </c>
      <c r="G126" s="27">
        <f>F126/E126*100</f>
        <v>0</v>
      </c>
    </row>
    <row r="127" spans="1:7" s="124" customFormat="1" ht="14.25">
      <c r="A127" s="96"/>
      <c r="B127" s="76">
        <v>80114</v>
      </c>
      <c r="C127" s="46"/>
      <c r="D127" s="47" t="s">
        <v>133</v>
      </c>
      <c r="E127" s="26">
        <f>SUM(E128:E129)</f>
        <v>0</v>
      </c>
      <c r="F127" s="26">
        <f>SUM(F128:F129)</f>
        <v>279</v>
      </c>
      <c r="G127" s="27"/>
    </row>
    <row r="128" spans="1:7" s="119" customFormat="1" ht="36">
      <c r="A128" s="96"/>
      <c r="B128" s="96"/>
      <c r="C128" s="59" t="s">
        <v>27</v>
      </c>
      <c r="D128" s="90" t="s">
        <v>129</v>
      </c>
      <c r="E128" s="61">
        <v>0</v>
      </c>
      <c r="F128" s="61">
        <v>150</v>
      </c>
      <c r="G128" s="27"/>
    </row>
    <row r="129" spans="1:7" s="31" customFormat="1" ht="14.25" customHeight="1">
      <c r="A129" s="96"/>
      <c r="B129" s="77"/>
      <c r="C129" s="50" t="s">
        <v>53</v>
      </c>
      <c r="D129" s="37" t="s">
        <v>54</v>
      </c>
      <c r="E129" s="30">
        <v>0</v>
      </c>
      <c r="F129" s="30">
        <v>129</v>
      </c>
      <c r="G129" s="27"/>
    </row>
    <row r="130" spans="1:7" s="115" customFormat="1" ht="14.25">
      <c r="A130" s="96"/>
      <c r="B130" s="52">
        <v>80195</v>
      </c>
      <c r="C130" s="53"/>
      <c r="D130" s="54" t="s">
        <v>19</v>
      </c>
      <c r="E130" s="55">
        <f>SUM(E131)</f>
        <v>200</v>
      </c>
      <c r="F130" s="55">
        <f>SUM(F131)</f>
        <v>200</v>
      </c>
      <c r="G130" s="27">
        <f>F130/E130*100</f>
        <v>100</v>
      </c>
    </row>
    <row r="131" spans="1:7" s="119" customFormat="1" ht="24">
      <c r="A131" s="77"/>
      <c r="B131" s="58"/>
      <c r="C131" s="59" t="s">
        <v>130</v>
      </c>
      <c r="D131" s="37" t="s">
        <v>131</v>
      </c>
      <c r="E131" s="61">
        <v>200</v>
      </c>
      <c r="F131" s="61">
        <v>200</v>
      </c>
      <c r="G131" s="27">
        <f>F131/E131*100</f>
        <v>100</v>
      </c>
    </row>
    <row r="132" spans="1:7" ht="15.75">
      <c r="A132" s="78">
        <v>851</v>
      </c>
      <c r="B132" s="83"/>
      <c r="C132" s="33"/>
      <c r="D132" s="19" t="s">
        <v>134</v>
      </c>
      <c r="E132" s="20">
        <f>SUM(E133)</f>
        <v>0</v>
      </c>
      <c r="F132" s="20">
        <f>SUM(F133)</f>
        <v>29</v>
      </c>
      <c r="G132" s="21"/>
    </row>
    <row r="133" spans="1:7" s="115" customFormat="1" ht="14.25">
      <c r="A133" s="52"/>
      <c r="B133" s="52">
        <v>85111</v>
      </c>
      <c r="C133" s="53"/>
      <c r="D133" s="54" t="s">
        <v>135</v>
      </c>
      <c r="E133" s="55">
        <f>SUM(E134)</f>
        <v>0</v>
      </c>
      <c r="F133" s="55">
        <f>SUM(F134)</f>
        <v>29</v>
      </c>
      <c r="G133" s="27"/>
    </row>
    <row r="134" spans="1:7" s="119" customFormat="1" ht="12">
      <c r="A134" s="58"/>
      <c r="B134" s="58"/>
      <c r="C134" s="117" t="s">
        <v>34</v>
      </c>
      <c r="D134" s="118" t="s">
        <v>35</v>
      </c>
      <c r="E134" s="61">
        <v>0</v>
      </c>
      <c r="F134" s="61">
        <v>29</v>
      </c>
      <c r="G134" s="27"/>
    </row>
    <row r="135" spans="1:7" ht="15.75">
      <c r="A135" s="78">
        <v>852</v>
      </c>
      <c r="B135" s="83"/>
      <c r="C135" s="33"/>
      <c r="D135" s="19" t="s">
        <v>136</v>
      </c>
      <c r="E135" s="20">
        <f>SUM(E136+E138+E140+E143+E145+E148+E152)</f>
        <v>7930531</v>
      </c>
      <c r="F135" s="20">
        <f>SUM(F136+F138+F140+F143+F145+F148+F152)</f>
        <v>4185960</v>
      </c>
      <c r="G135" s="21">
        <f aca="true" t="shared" si="7" ref="G135:G154">F135/E135*100</f>
        <v>52.78284644496062</v>
      </c>
    </row>
    <row r="136" spans="1:7" ht="28.5">
      <c r="A136" s="44"/>
      <c r="B136" s="76">
        <v>85212</v>
      </c>
      <c r="C136" s="46"/>
      <c r="D136" s="47" t="s">
        <v>137</v>
      </c>
      <c r="E136" s="26">
        <f>SUM(E137:E137)</f>
        <v>6035000</v>
      </c>
      <c r="F136" s="26">
        <f>SUM(F137:F137)</f>
        <v>3159856</v>
      </c>
      <c r="G136" s="36">
        <f t="shared" si="7"/>
        <v>52.35884009942004</v>
      </c>
    </row>
    <row r="137" spans="1:7" ht="36">
      <c r="A137" s="49"/>
      <c r="B137" s="96"/>
      <c r="C137" s="125" t="s">
        <v>64</v>
      </c>
      <c r="D137" s="90" t="s">
        <v>65</v>
      </c>
      <c r="E137" s="30">
        <v>6035000</v>
      </c>
      <c r="F137" s="30">
        <v>3159856</v>
      </c>
      <c r="G137" s="36">
        <f t="shared" si="7"/>
        <v>52.35884009942004</v>
      </c>
    </row>
    <row r="138" spans="1:7" s="115" customFormat="1" ht="42.75">
      <c r="A138" s="49"/>
      <c r="B138" s="52">
        <v>85213</v>
      </c>
      <c r="C138" s="113"/>
      <c r="D138" s="114" t="s">
        <v>138</v>
      </c>
      <c r="E138" s="55">
        <f>SUM(E139:E139)</f>
        <v>70000</v>
      </c>
      <c r="F138" s="55">
        <f>SUM(F139:F139)</f>
        <v>35000</v>
      </c>
      <c r="G138" s="27">
        <f t="shared" si="7"/>
        <v>50</v>
      </c>
    </row>
    <row r="139" spans="1:7" s="119" customFormat="1" ht="36">
      <c r="A139" s="65"/>
      <c r="B139" s="58"/>
      <c r="C139" s="117" t="s">
        <v>64</v>
      </c>
      <c r="D139" s="90" t="s">
        <v>65</v>
      </c>
      <c r="E139" s="61">
        <v>70000</v>
      </c>
      <c r="F139" s="61">
        <v>35000</v>
      </c>
      <c r="G139" s="27">
        <f t="shared" si="7"/>
        <v>50</v>
      </c>
    </row>
    <row r="140" spans="1:7" ht="28.5">
      <c r="A140" s="106"/>
      <c r="B140" s="76">
        <v>85214</v>
      </c>
      <c r="C140" s="108"/>
      <c r="D140" s="126" t="s">
        <v>139</v>
      </c>
      <c r="E140" s="26">
        <f>SUM(E141:E142)</f>
        <v>1134431</v>
      </c>
      <c r="F140" s="26">
        <f>SUM(F141:F142)</f>
        <v>573397</v>
      </c>
      <c r="G140" s="36">
        <f t="shared" si="7"/>
        <v>50.54489872015133</v>
      </c>
    </row>
    <row r="141" spans="1:7" s="31" customFormat="1" ht="36">
      <c r="A141" s="75"/>
      <c r="B141" s="96"/>
      <c r="C141" s="67" t="s">
        <v>64</v>
      </c>
      <c r="D141" s="90" t="s">
        <v>65</v>
      </c>
      <c r="E141" s="97">
        <v>678260</v>
      </c>
      <c r="F141" s="97">
        <v>399249</v>
      </c>
      <c r="G141" s="127">
        <f t="shared" si="7"/>
        <v>58.863710081679585</v>
      </c>
    </row>
    <row r="142" spans="1:7" s="31" customFormat="1" ht="24">
      <c r="A142" s="49"/>
      <c r="B142" s="77"/>
      <c r="C142" s="50" t="s">
        <v>130</v>
      </c>
      <c r="D142" s="37" t="s">
        <v>131</v>
      </c>
      <c r="E142" s="30">
        <v>456171</v>
      </c>
      <c r="F142" s="30">
        <v>174148</v>
      </c>
      <c r="G142" s="36">
        <f t="shared" si="7"/>
        <v>38.17603486411893</v>
      </c>
    </row>
    <row r="143" spans="1:7" ht="14.25" customHeight="1">
      <c r="A143" s="49"/>
      <c r="B143" s="76">
        <v>85215</v>
      </c>
      <c r="C143" s="46"/>
      <c r="D143" s="47" t="s">
        <v>140</v>
      </c>
      <c r="E143" s="26">
        <f>SUM(E144:E144)</f>
        <v>0</v>
      </c>
      <c r="F143" s="26">
        <f>SUM(F144:F144)</f>
        <v>4087</v>
      </c>
      <c r="G143" s="36"/>
    </row>
    <row r="144" spans="1:7" s="31" customFormat="1" ht="15.75" customHeight="1">
      <c r="A144" s="49"/>
      <c r="B144" s="77"/>
      <c r="C144" s="50" t="s">
        <v>34</v>
      </c>
      <c r="D144" s="37" t="s">
        <v>35</v>
      </c>
      <c r="E144" s="30">
        <v>0</v>
      </c>
      <c r="F144" s="30">
        <v>4087</v>
      </c>
      <c r="G144" s="36"/>
    </row>
    <row r="145" spans="1:7" ht="14.25" customHeight="1">
      <c r="A145" s="49"/>
      <c r="B145" s="76">
        <v>85219</v>
      </c>
      <c r="C145" s="46"/>
      <c r="D145" s="47" t="s">
        <v>141</v>
      </c>
      <c r="E145" s="26">
        <f>SUM(E146:E147)</f>
        <v>491000</v>
      </c>
      <c r="F145" s="26">
        <f>SUM(F146:F147)</f>
        <v>247291</v>
      </c>
      <c r="G145" s="36">
        <f t="shared" si="7"/>
        <v>50.36476578411405</v>
      </c>
    </row>
    <row r="146" spans="1:7" s="31" customFormat="1" ht="12.75" customHeight="1">
      <c r="A146" s="49"/>
      <c r="B146" s="96"/>
      <c r="C146" s="50" t="s">
        <v>53</v>
      </c>
      <c r="D146" s="37" t="s">
        <v>54</v>
      </c>
      <c r="E146" s="30">
        <v>0</v>
      </c>
      <c r="F146" s="30">
        <v>1791</v>
      </c>
      <c r="G146" s="122"/>
    </row>
    <row r="147" spans="1:7" s="31" customFormat="1" ht="24">
      <c r="A147" s="49"/>
      <c r="B147" s="77"/>
      <c r="C147" s="67" t="s">
        <v>130</v>
      </c>
      <c r="D147" s="37" t="s">
        <v>131</v>
      </c>
      <c r="E147" s="30">
        <v>491000</v>
      </c>
      <c r="F147" s="30">
        <v>245500</v>
      </c>
      <c r="G147" s="122">
        <f t="shared" si="7"/>
        <v>50</v>
      </c>
    </row>
    <row r="148" spans="1:7" ht="15.75" customHeight="1">
      <c r="A148" s="49"/>
      <c r="B148" s="76">
        <v>85228</v>
      </c>
      <c r="C148" s="46"/>
      <c r="D148" s="47" t="s">
        <v>142</v>
      </c>
      <c r="E148" s="26">
        <f>SUM(E149:E151)</f>
        <v>64000</v>
      </c>
      <c r="F148" s="26">
        <f>SUM(F149:F151)</f>
        <v>30229</v>
      </c>
      <c r="G148" s="36">
        <f t="shared" si="7"/>
        <v>47.2328125</v>
      </c>
    </row>
    <row r="149" spans="1:7" s="31" customFormat="1" ht="14.25" customHeight="1">
      <c r="A149" s="49"/>
      <c r="B149" s="96"/>
      <c r="C149" s="50" t="s">
        <v>58</v>
      </c>
      <c r="D149" s="37" t="s">
        <v>59</v>
      </c>
      <c r="E149" s="30">
        <v>12000</v>
      </c>
      <c r="F149" s="30">
        <v>4129</v>
      </c>
      <c r="G149" s="27">
        <f t="shared" si="7"/>
        <v>34.40833333333334</v>
      </c>
    </row>
    <row r="150" spans="1:7" s="31" customFormat="1" ht="36">
      <c r="A150" s="49"/>
      <c r="B150" s="96"/>
      <c r="C150" s="67" t="s">
        <v>64</v>
      </c>
      <c r="D150" s="90" t="s">
        <v>65</v>
      </c>
      <c r="E150" s="30">
        <v>52000</v>
      </c>
      <c r="F150" s="30">
        <v>26000</v>
      </c>
      <c r="G150" s="27">
        <f t="shared" si="7"/>
        <v>50</v>
      </c>
    </row>
    <row r="151" spans="1:7" s="31" customFormat="1" ht="24">
      <c r="A151" s="75"/>
      <c r="B151" s="77"/>
      <c r="C151" s="67" t="s">
        <v>66</v>
      </c>
      <c r="D151" s="90" t="s">
        <v>67</v>
      </c>
      <c r="E151" s="30">
        <v>0</v>
      </c>
      <c r="F151" s="30">
        <v>100</v>
      </c>
      <c r="G151" s="27"/>
    </row>
    <row r="152" spans="1:7" s="99" customFormat="1" ht="15.75" customHeight="1">
      <c r="A152" s="75"/>
      <c r="B152" s="76">
        <v>85295</v>
      </c>
      <c r="C152" s="46"/>
      <c r="D152" s="47" t="s">
        <v>19</v>
      </c>
      <c r="E152" s="26">
        <f>SUM(E153:E153)</f>
        <v>136100</v>
      </c>
      <c r="F152" s="26">
        <f>SUM(F153:F153)</f>
        <v>136100</v>
      </c>
      <c r="G152" s="36">
        <f t="shared" si="7"/>
        <v>100</v>
      </c>
    </row>
    <row r="153" spans="1:7" s="31" customFormat="1" ht="24">
      <c r="A153" s="49"/>
      <c r="B153" s="96"/>
      <c r="C153" s="50" t="s">
        <v>130</v>
      </c>
      <c r="D153" s="37" t="s">
        <v>131</v>
      </c>
      <c r="E153" s="30">
        <v>136100</v>
      </c>
      <c r="F153" s="30">
        <v>136100</v>
      </c>
      <c r="G153" s="27">
        <f t="shared" si="7"/>
        <v>100</v>
      </c>
    </row>
    <row r="154" spans="1:7" ht="15.75">
      <c r="A154" s="78">
        <v>854</v>
      </c>
      <c r="B154" s="83"/>
      <c r="C154" s="33"/>
      <c r="D154" s="19" t="s">
        <v>143</v>
      </c>
      <c r="E154" s="20">
        <f>SUM(E155+E157)</f>
        <v>161076</v>
      </c>
      <c r="F154" s="20">
        <f>SUM(F155+F157)</f>
        <v>90644</v>
      </c>
      <c r="G154" s="21">
        <f t="shared" si="7"/>
        <v>56.27405696689761</v>
      </c>
    </row>
    <row r="155" spans="1:7" ht="14.25">
      <c r="A155" s="106"/>
      <c r="B155" s="45">
        <v>85407</v>
      </c>
      <c r="C155" s="46"/>
      <c r="D155" s="47" t="s">
        <v>144</v>
      </c>
      <c r="E155" s="26">
        <f>SUM(E156:E156)</f>
        <v>60000</v>
      </c>
      <c r="F155" s="26">
        <f>SUM(F156:F156)</f>
        <v>30000</v>
      </c>
      <c r="G155" s="36">
        <f aca="true" t="shared" si="8" ref="G155:G164">F155/E155*100</f>
        <v>50</v>
      </c>
    </row>
    <row r="156" spans="1:7" s="31" customFormat="1" ht="36">
      <c r="A156" s="75"/>
      <c r="B156" s="45"/>
      <c r="C156" s="50" t="s">
        <v>31</v>
      </c>
      <c r="D156" s="37" t="s">
        <v>32</v>
      </c>
      <c r="E156" s="30">
        <v>60000</v>
      </c>
      <c r="F156" s="30">
        <v>30000</v>
      </c>
      <c r="G156" s="27">
        <f t="shared" si="8"/>
        <v>50</v>
      </c>
    </row>
    <row r="157" spans="1:7" s="115" customFormat="1" ht="14.25">
      <c r="A157" s="112"/>
      <c r="B157" s="52">
        <v>85415</v>
      </c>
      <c r="C157" s="53"/>
      <c r="D157" s="54" t="s">
        <v>145</v>
      </c>
      <c r="E157" s="55">
        <f>SUM(E158)</f>
        <v>101076</v>
      </c>
      <c r="F157" s="55">
        <f>SUM(F158)</f>
        <v>60644</v>
      </c>
      <c r="G157" s="27">
        <f t="shared" si="8"/>
        <v>59.99841703272784</v>
      </c>
    </row>
    <row r="158" spans="1:7" s="119" customFormat="1" ht="24">
      <c r="A158" s="128"/>
      <c r="B158" s="58"/>
      <c r="C158" s="59" t="s">
        <v>130</v>
      </c>
      <c r="D158" s="37" t="s">
        <v>131</v>
      </c>
      <c r="E158" s="61">
        <v>101076</v>
      </c>
      <c r="F158" s="61">
        <v>60644</v>
      </c>
      <c r="G158" s="27">
        <f t="shared" si="8"/>
        <v>59.99841703272784</v>
      </c>
    </row>
    <row r="159" spans="1:7" ht="31.5">
      <c r="A159" s="78">
        <v>900</v>
      </c>
      <c r="B159" s="83"/>
      <c r="C159" s="33"/>
      <c r="D159" s="19" t="s">
        <v>146</v>
      </c>
      <c r="E159" s="20">
        <f>SUM(E160)</f>
        <v>12000</v>
      </c>
      <c r="F159" s="20">
        <f>SUM(F160)</f>
        <v>5273</v>
      </c>
      <c r="G159" s="21">
        <f t="shared" si="8"/>
        <v>43.94166666666667</v>
      </c>
    </row>
    <row r="160" spans="1:7" ht="28.5">
      <c r="A160" s="129"/>
      <c r="B160" s="63">
        <v>90020</v>
      </c>
      <c r="C160" s="46"/>
      <c r="D160" s="47" t="s">
        <v>147</v>
      </c>
      <c r="E160" s="26">
        <f>SUM(E161:E161)</f>
        <v>12000</v>
      </c>
      <c r="F160" s="26">
        <f>SUM(F161:F161)</f>
        <v>5273</v>
      </c>
      <c r="G160" s="98">
        <f t="shared" si="8"/>
        <v>43.94166666666667</v>
      </c>
    </row>
    <row r="161" spans="1:7" s="31" customFormat="1" ht="15.75" customHeight="1">
      <c r="A161" s="130"/>
      <c r="B161" s="66"/>
      <c r="C161" s="67" t="s">
        <v>148</v>
      </c>
      <c r="D161" s="90" t="s">
        <v>149</v>
      </c>
      <c r="E161" s="97">
        <v>12000</v>
      </c>
      <c r="F161" s="97">
        <v>5273</v>
      </c>
      <c r="G161" s="98">
        <f t="shared" si="8"/>
        <v>43.94166666666667</v>
      </c>
    </row>
    <row r="162" spans="1:7" ht="31.5">
      <c r="A162" s="78">
        <v>921</v>
      </c>
      <c r="B162" s="83"/>
      <c r="C162" s="33"/>
      <c r="D162" s="19" t="s">
        <v>150</v>
      </c>
      <c r="E162" s="20">
        <f>SUM(E163)</f>
        <v>101631</v>
      </c>
      <c r="F162" s="20">
        <f>SUM(F163)</f>
        <v>104031</v>
      </c>
      <c r="G162" s="21">
        <f t="shared" si="8"/>
        <v>102.36148419281518</v>
      </c>
    </row>
    <row r="163" spans="1:7" ht="14.25" customHeight="1">
      <c r="A163" s="81"/>
      <c r="B163" s="63">
        <v>92195</v>
      </c>
      <c r="C163" s="46"/>
      <c r="D163" s="47" t="s">
        <v>19</v>
      </c>
      <c r="E163" s="26">
        <f>SUM(E164:E165)</f>
        <v>101631</v>
      </c>
      <c r="F163" s="26">
        <f>SUM(F164:F165)</f>
        <v>104031</v>
      </c>
      <c r="G163" s="98">
        <f t="shared" si="8"/>
        <v>102.36148419281518</v>
      </c>
    </row>
    <row r="164" spans="1:7" ht="14.25" customHeight="1">
      <c r="A164" s="81"/>
      <c r="B164" s="81"/>
      <c r="C164" s="59" t="s">
        <v>151</v>
      </c>
      <c r="D164" s="60" t="s">
        <v>152</v>
      </c>
      <c r="E164" s="61">
        <v>23400</v>
      </c>
      <c r="F164" s="61">
        <v>23400</v>
      </c>
      <c r="G164" s="98">
        <f t="shared" si="8"/>
        <v>100</v>
      </c>
    </row>
    <row r="165" spans="1:7" s="31" customFormat="1" ht="15" thickBot="1">
      <c r="A165" s="81"/>
      <c r="B165" s="81"/>
      <c r="C165" s="67" t="s">
        <v>34</v>
      </c>
      <c r="D165" s="90" t="s">
        <v>35</v>
      </c>
      <c r="E165" s="30">
        <v>78231</v>
      </c>
      <c r="F165" s="30">
        <v>80631</v>
      </c>
      <c r="G165" s="27">
        <f>F165/E165*100</f>
        <v>103.0678375580013</v>
      </c>
    </row>
    <row r="166" spans="1:7" ht="16.5" thickBot="1">
      <c r="A166" s="131" t="s">
        <v>153</v>
      </c>
      <c r="B166" s="132"/>
      <c r="C166" s="132"/>
      <c r="D166" s="133"/>
      <c r="E166" s="134">
        <f>SUM(E162+E159+E154+E135+E132+E116+E107+E68+E63+E60+E57+E46+E42+E29+E19+E16+E10)</f>
        <v>67601796</v>
      </c>
      <c r="F166" s="134">
        <f>SUM(F162+F159+F154+F135+F132+F116+F107+F68+F63+F60+F57+F46+F42+F29+F19+F16+F10)</f>
        <v>33269518</v>
      </c>
      <c r="G166" s="135">
        <f>F166/E166*100</f>
        <v>49.213955794902255</v>
      </c>
    </row>
  </sheetData>
  <sheetProtection/>
  <mergeCells count="57">
    <mergeCell ref="A155:A156"/>
    <mergeCell ref="B143:B144"/>
    <mergeCell ref="A151:A152"/>
    <mergeCell ref="A11:A12"/>
    <mergeCell ref="B11:B12"/>
    <mergeCell ref="B22:B25"/>
    <mergeCell ref="B61:B62"/>
    <mergeCell ref="A38:A41"/>
    <mergeCell ref="B47:B49"/>
    <mergeCell ref="A51:A54"/>
    <mergeCell ref="B157:B158"/>
    <mergeCell ref="B138:B139"/>
    <mergeCell ref="B130:B131"/>
    <mergeCell ref="A64:A67"/>
    <mergeCell ref="B64:B67"/>
    <mergeCell ref="B148:B151"/>
    <mergeCell ref="B152:B153"/>
    <mergeCell ref="B140:B142"/>
    <mergeCell ref="A70:A72"/>
    <mergeCell ref="A98:A106"/>
    <mergeCell ref="B52:B53"/>
    <mergeCell ref="B40:B41"/>
    <mergeCell ref="B55:B56"/>
    <mergeCell ref="A166:D166"/>
    <mergeCell ref="B108:B109"/>
    <mergeCell ref="B78:B80"/>
    <mergeCell ref="B100:B101"/>
    <mergeCell ref="B136:B137"/>
    <mergeCell ref="B127:B129"/>
    <mergeCell ref="A108:A115"/>
    <mergeCell ref="A160:A161"/>
    <mergeCell ref="A133:A134"/>
    <mergeCell ref="B145:B147"/>
    <mergeCell ref="C7:C8"/>
    <mergeCell ref="B155:B156"/>
    <mergeCell ref="B20:B21"/>
    <mergeCell ref="B110:B111"/>
    <mergeCell ref="B133:B134"/>
    <mergeCell ref="B102:B104"/>
    <mergeCell ref="A140:A141"/>
    <mergeCell ref="A17:A18"/>
    <mergeCell ref="A7:A8"/>
    <mergeCell ref="G7:G8"/>
    <mergeCell ref="F7:F8"/>
    <mergeCell ref="E7:E8"/>
    <mergeCell ref="B7:B8"/>
    <mergeCell ref="B17:B18"/>
    <mergeCell ref="A123:A131"/>
    <mergeCell ref="B124:B126"/>
    <mergeCell ref="B105:B106"/>
    <mergeCell ref="A1:G1"/>
    <mergeCell ref="B30:B39"/>
    <mergeCell ref="A3:G3"/>
    <mergeCell ref="A5:G5"/>
    <mergeCell ref="A13:A15"/>
    <mergeCell ref="D7:D8"/>
    <mergeCell ref="B13:B15"/>
  </mergeCells>
  <printOptions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2005-09-15T09:27:06Z</dcterms:created>
  <dcterms:modified xsi:type="dcterms:W3CDTF">2005-09-15T09:27:21Z</dcterms:modified>
  <cp:category/>
  <cp:version/>
  <cp:contentType/>
  <cp:contentStatus/>
</cp:coreProperties>
</file>