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1" sheetId="1" r:id="rId1"/>
  </sheets>
  <definedNames>
    <definedName name="_xlnm.Print_Titles" localSheetId="0">'Tabela1'!$7:$9</definedName>
  </definedNames>
  <calcPr fullCalcOnLoad="1"/>
</workbook>
</file>

<file path=xl/sharedStrings.xml><?xml version="1.0" encoding="utf-8"?>
<sst xmlns="http://schemas.openxmlformats.org/spreadsheetml/2006/main" count="313" uniqueCount="163">
  <si>
    <t>Informacja z wykonania budżetu Gminy Gryfino za 2005 rok - część tabelaryczna</t>
  </si>
  <si>
    <t>Tabela Nr 1</t>
  </si>
  <si>
    <t>Dochody ogółem w/g źródeł ich powstawania w podziale klasyfikacji budżetowej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</si>
  <si>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</si>
  <si>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</si>
  <si>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</si>
  <si>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</si>
  <si>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</si>
  <si>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</si>
  <si>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</si>
  <si>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wykona- nia</t>
  </si>
  <si>
    <t>3</t>
  </si>
  <si>
    <t>010</t>
  </si>
  <si>
    <t>ROLNICTWO I ŁOWIECTWO</t>
  </si>
  <si>
    <t>01095</t>
  </si>
  <si>
    <t>Pozostała działalność</t>
  </si>
  <si>
    <t>0690</t>
  </si>
  <si>
    <t>Wpływy z różnych opłat</t>
  </si>
  <si>
    <t>0840</t>
  </si>
  <si>
    <t>Wpływy ze sprzedaży wyrobów</t>
  </si>
  <si>
    <t>020</t>
  </si>
  <si>
    <t>LEŚNICTWO</t>
  </si>
  <si>
    <t>02095</t>
  </si>
  <si>
    <t>0750</t>
  </si>
  <si>
    <t>Dochody z najmu i dzierżawy skł. majątk. SP j.s.t. lub innych jednostek zaliczanych do sektora finansów publicznych oraz innych umów o podobnym charakterze</t>
  </si>
  <si>
    <t>TRANSPORT I ŁĄCZNOŚĆ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</si>
  <si>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</si>
  <si>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</si>
  <si>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</si>
  <si>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Drogi publiczne gminne</t>
  </si>
  <si>
    <t>0960</t>
  </si>
  <si>
    <t>Otrzymane spadki, zapisy i darowizny w postaci pieniężnej</t>
  </si>
  <si>
    <t>0970</t>
  </si>
  <si>
    <t>Wpływy z różnych dochodów</t>
  </si>
  <si>
    <t>2390</t>
  </si>
  <si>
    <t>Wpływy do budżetu ze środków specjalnych</t>
  </si>
  <si>
    <t>0590</t>
  </si>
  <si>
    <t>Wpływy z opłat za koncesje i licencje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</si>
  <si>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</si>
  <si>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</si>
  <si>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</si>
  <si>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</si>
  <si>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Dochody z najmu i dzierżawy skł. majątk. SP.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</si>
  <si>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</si>
  <si>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</si>
  <si>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</si>
  <si>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</si>
  <si>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</si>
  <si>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</si>
  <si>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</si>
  <si>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</si>
  <si>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</si>
  <si>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>Pozostałe odsetki</t>
  </si>
  <si>
    <t>Towarzystwa budownictwa społecznego</t>
  </si>
  <si>
    <t>DZIAŁALNOŚĆ USŁUGOWA</t>
  </si>
  <si>
    <t>Plany zagospodarowania przestrzennego</t>
  </si>
  <si>
    <t>Cmentarze</t>
  </si>
  <si>
    <t>2020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</si>
  <si>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</si>
  <si>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</si>
  <si>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</si>
  <si>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</si>
  <si>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</si>
  <si>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</si>
  <si>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</si>
  <si>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Urzędy gmin</t>
  </si>
  <si>
    <t>0830</t>
  </si>
  <si>
    <t>Wpływy z usług</t>
  </si>
  <si>
    <t>6290</t>
  </si>
  <si>
    <t>Środki na dofinansowanie własnych inwestycji gmin (związków gmin), powiatów (związków powiatów), samorządów województw, pozyskane z innych źródeł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</si>
  <si>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</si>
  <si>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</si>
  <si>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Wybory Prezydenta Rzeczypospolitej Polskiej </t>
  </si>
  <si>
    <t>Wybory do Sejmu i Senatu</t>
  </si>
  <si>
    <t>OBRONA NARODOWA</t>
  </si>
  <si>
    <t>Pozostałe wydatki obronne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</si>
  <si>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</si>
  <si>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</si>
  <si>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</si>
  <si>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</si>
  <si>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</si>
  <si>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</si>
  <si>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</si>
  <si>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</si>
  <si>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</si>
  <si>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</si>
  <si>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</si>
  <si>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</si>
  <si>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</si>
  <si>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</si>
  <si>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</si>
  <si>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</si>
  <si>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</si>
  <si>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</si>
  <si>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</si>
  <si>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</si>
  <si>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</si>
  <si>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</si>
  <si>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</si>
  <si>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</si>
  <si>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</si>
  <si>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</si>
  <si>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</si>
  <si>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</si>
  <si>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</si>
  <si>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</si>
  <si>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</si>
  <si>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</si>
  <si>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</si>
  <si>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</si>
  <si>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</si>
  <si>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</si>
  <si>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</si>
  <si>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</si>
  <si>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</si>
  <si>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Wpływy z różnych rozliczeń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</si>
  <si>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</si>
  <si>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</si>
  <si>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</si>
  <si>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</si>
  <si>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</si>
  <si>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</si>
  <si>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</si>
  <si>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</si>
  <si>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</si>
  <si>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</si>
  <si>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</si>
  <si>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0921</t>
  </si>
  <si>
    <t>Część równoważąca subwencji ogólnej dla gmin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</si>
  <si>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</si>
  <si>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</si>
  <si>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oraz innych umów o podobnym charakterze</t>
  </si>
  <si>
    <t>2030</t>
  </si>
  <si>
    <t>Dotacje celowe otrzymane z budżetu państwa na realizację własnych zadań bieżących gmin (związków gmin)</t>
  </si>
  <si>
    <t>Gimnazja</t>
  </si>
  <si>
    <t>Zespoły obsługi ekonomiczno-administracyjnej szkół</t>
  </si>
  <si>
    <t>OCHRONA ZDROWIA</t>
  </si>
  <si>
    <t>Szpitale ogólne</t>
  </si>
  <si>
    <t>POMOC SPOŁECZNA</t>
  </si>
  <si>
    <t>Świadczenia rodzinne oraz składki na ubezpieczenia emerytalne i rentowe z ubezpieczenia społecznego</t>
  </si>
  <si>
    <t>6310</t>
  </si>
  <si>
    <t>Dotacje celowe otrzymane z budżetu państwa na inwestycje i zakupy inwestycyjne z zakresu administracji rządowej oraz innych zadań zleconych gminom ustawami</t>
  </si>
  <si>
    <t>Składki na ubezpieczenia zdrowotne opłacane za osoby pobierające niektóre świadczenia z pomocy społecznej oraz niektóre świadczenia rodzinne</t>
  </si>
  <si>
    <t>Zasiłki i pomoc w naturze oraz składki na ubezpieczenia emerytalne i  rentowe</t>
  </si>
  <si>
    <t>Dodatki mieszkaniowe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</si>
  <si>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</si>
  <si>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</si>
  <si>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</si>
  <si>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</si>
  <si>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</si>
  <si>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</si>
  <si>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Gospodarka ściekowa i ochrona wód</t>
  </si>
  <si>
    <t>6291</t>
  </si>
  <si>
    <t>Oczyszczanie miast i wsi</t>
  </si>
  <si>
    <t xml:space="preserve">Wpływy i wydatki związane z gromadzeniem środków z opłat produktowych </t>
  </si>
  <si>
    <t>0400</t>
  </si>
  <si>
    <t>Wpływy z opłaty produktowej</t>
  </si>
  <si>
    <t>KULTURA I OCHRONA DZIEDZICTWA NARODOWEGO</t>
  </si>
  <si>
    <t>Pozostałe zadania w zakresie kultury</t>
  </si>
  <si>
    <t>2701</t>
  </si>
  <si>
    <t>Środki na dofinansowanie własnych zadań bieżących gmin (związków gmin), powiatów (związków powiatów), samorządów województw, pozyskane z innych źródeł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</si>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</sst>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1"/>
      <name val="Arial CE"/>
      <family val="0"/>
    </font>
    <font>
      <i/>
      <sz val="9"/>
      <name val="Arial CE"/>
      <family val="0"/>
    </font>
    <font>
      <i/>
      <sz val="12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justify"/>
    </xf>
    <xf numFmtId="49" fontId="6" fillId="2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justify" wrapText="1"/>
    </xf>
    <xf numFmtId="3" fontId="6" fillId="2" borderId="1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9" fontId="10" fillId="0" borderId="3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justify" wrapText="1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9" fillId="0" borderId="4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6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justify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justify" wrapText="1"/>
    </xf>
    <xf numFmtId="3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3" fillId="0" borderId="4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7" fillId="2" borderId="1" xfId="0" applyFont="1" applyFill="1" applyBorder="1" applyAlignment="1">
      <alignment horizontal="left" vertical="justify" wrapText="1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justify" wrapText="1"/>
    </xf>
    <xf numFmtId="164" fontId="10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justify" wrapText="1"/>
    </xf>
    <xf numFmtId="164" fontId="9" fillId="0" borderId="3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center" vertical="top"/>
    </xf>
    <xf numFmtId="3" fontId="9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justify" wrapText="1"/>
    </xf>
    <xf numFmtId="3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164" fontId="9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 wrapText="1"/>
    </xf>
    <xf numFmtId="3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workbookViewId="0" topLeftCell="A1">
      <selection activeCell="D189" sqref="D189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10.00390625" style="162" customWidth="1"/>
    <col min="4" max="4" width="60.75390625" style="163" customWidth="1"/>
    <col min="5" max="5" width="15.00390625" style="0" customWidth="1"/>
    <col min="6" max="6" width="14.375" style="0" customWidth="1"/>
    <col min="7" max="7" width="13.125" style="0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18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5"/>
      <c r="C6" s="5"/>
      <c r="D6" s="5"/>
      <c r="E6" s="5"/>
      <c r="F6" s="5"/>
      <c r="G6" s="6" t="s">
        <v>3</v>
      </c>
    </row>
    <row r="7" spans="1:7" ht="15.75" customHeight="1">
      <c r="A7" s="7" t="s">
        <v>4</v>
      </c>
      <c r="B7" s="7" t="s">
        <v>5</v>
      </c>
      <c r="C7" s="8" t="s">
        <v>6</v>
      </c>
      <c r="D7" s="9" t="s">
        <v>7</v>
      </c>
      <c r="E7" s="10" t="s">
        <v>8</v>
      </c>
      <c r="F7" s="10" t="s">
        <v>9</v>
      </c>
      <c r="G7" s="11" t="s">
        <v>10</v>
      </c>
    </row>
    <row r="8" spans="1:7" ht="12.75">
      <c r="A8" s="7"/>
      <c r="B8" s="7"/>
      <c r="C8" s="12"/>
      <c r="D8" s="13"/>
      <c r="E8" s="10"/>
      <c r="F8" s="10"/>
      <c r="G8" s="11"/>
    </row>
    <row r="9" spans="1:7" ht="12.75">
      <c r="A9" s="14">
        <v>1</v>
      </c>
      <c r="B9" s="14">
        <v>2</v>
      </c>
      <c r="C9" s="15" t="s">
        <v>11</v>
      </c>
      <c r="D9" s="16">
        <v>4</v>
      </c>
      <c r="E9" s="14">
        <v>5</v>
      </c>
      <c r="F9" s="14">
        <v>6</v>
      </c>
      <c r="G9" s="14">
        <v>7</v>
      </c>
    </row>
    <row r="10" spans="1:7" ht="15.75">
      <c r="A10" s="17" t="s">
        <v>12</v>
      </c>
      <c r="B10" s="18"/>
      <c r="C10" s="18"/>
      <c r="D10" s="19" t="s">
        <v>13</v>
      </c>
      <c r="E10" s="20">
        <f>SUM(E11)</f>
        <v>0</v>
      </c>
      <c r="F10" s="20">
        <f>SUM(F11)</f>
        <v>558</v>
      </c>
      <c r="G10" s="20">
        <f>SUM(G11)</f>
        <v>0</v>
      </c>
    </row>
    <row r="11" spans="1:7" ht="14.25">
      <c r="A11" s="21"/>
      <c r="B11" s="22" t="s">
        <v>14</v>
      </c>
      <c r="C11" s="23"/>
      <c r="D11" s="24" t="s">
        <v>15</v>
      </c>
      <c r="E11" s="25">
        <f>SUM(E12:E13)</f>
        <v>0</v>
      </c>
      <c r="F11" s="25">
        <f>SUM(F12:F13)</f>
        <v>558</v>
      </c>
      <c r="G11" s="26"/>
    </row>
    <row r="12" spans="1:7" s="30" customFormat="1" ht="12">
      <c r="A12" s="21"/>
      <c r="B12" s="21"/>
      <c r="C12" s="27" t="s">
        <v>16</v>
      </c>
      <c r="D12" s="28" t="s">
        <v>17</v>
      </c>
      <c r="E12" s="29">
        <v>0</v>
      </c>
      <c r="F12" s="29">
        <v>525</v>
      </c>
      <c r="G12" s="26"/>
    </row>
    <row r="13" spans="1:7" s="30" customFormat="1" ht="12">
      <c r="A13" s="31"/>
      <c r="B13" s="31"/>
      <c r="C13" s="27" t="s">
        <v>18</v>
      </c>
      <c r="D13" s="28" t="s">
        <v>19</v>
      </c>
      <c r="E13" s="29">
        <v>0</v>
      </c>
      <c r="F13" s="29">
        <v>33</v>
      </c>
      <c r="G13" s="26"/>
    </row>
    <row r="14" spans="1:7" ht="15.75">
      <c r="A14" s="17" t="s">
        <v>20</v>
      </c>
      <c r="B14" s="18"/>
      <c r="C14" s="32"/>
      <c r="D14" s="19" t="s">
        <v>21</v>
      </c>
      <c r="E14" s="20">
        <f>SUM(E15)</f>
        <v>0</v>
      </c>
      <c r="F14" s="20">
        <f>SUM(F15)</f>
        <v>6052</v>
      </c>
      <c r="G14" s="33"/>
    </row>
    <row r="15" spans="1:7" ht="14.25">
      <c r="A15" s="34"/>
      <c r="B15" s="22" t="s">
        <v>22</v>
      </c>
      <c r="C15" s="23"/>
      <c r="D15" s="24" t="s">
        <v>15</v>
      </c>
      <c r="E15" s="35">
        <f>SUM(E16)</f>
        <v>0</v>
      </c>
      <c r="F15" s="35">
        <f>SUM(F16)</f>
        <v>6052</v>
      </c>
      <c r="G15" s="36"/>
    </row>
    <row r="16" spans="1:7" s="30" customFormat="1" ht="36">
      <c r="A16" s="34"/>
      <c r="B16" s="31"/>
      <c r="C16" s="27" t="s">
        <v>23</v>
      </c>
      <c r="D16" s="37" t="s">
        <v>24</v>
      </c>
      <c r="E16" s="29">
        <v>0</v>
      </c>
      <c r="F16" s="29">
        <v>6052</v>
      </c>
      <c r="G16" s="26"/>
    </row>
    <row r="17" spans="1:7" ht="15.75">
      <c r="A17" s="38">
        <v>600</v>
      </c>
      <c r="B17" s="39"/>
      <c r="C17" s="40"/>
      <c r="D17" s="41" t="s">
        <v>25</v>
      </c>
      <c r="E17" s="42">
        <f>SUM(E18+E20+E25)</f>
        <v>1034668</v>
      </c>
      <c r="F17" s="42">
        <f>SUM(F18+F20+F25)</f>
        <v>904395</v>
      </c>
      <c r="G17" s="43">
        <f aca="true" t="shared" si="0" ref="G17:G24">F17/E17*100</f>
        <v>87.40919792629133</v>
      </c>
    </row>
    <row r="18" spans="1:7" s="48" customFormat="1" ht="14.25" customHeight="1">
      <c r="A18" s="44"/>
      <c r="B18" s="45">
        <v>60014</v>
      </c>
      <c r="C18" s="46"/>
      <c r="D18" s="47" t="s">
        <v>26</v>
      </c>
      <c r="E18" s="25">
        <f>SUM(E19)</f>
        <v>100000</v>
      </c>
      <c r="F18" s="25">
        <f>SUM(F19)</f>
        <v>100000</v>
      </c>
      <c r="G18" s="36">
        <f t="shared" si="0"/>
        <v>100</v>
      </c>
    </row>
    <row r="19" spans="1:7" s="51" customFormat="1" ht="36">
      <c r="A19" s="49"/>
      <c r="B19" s="45"/>
      <c r="C19" s="50" t="s">
        <v>27</v>
      </c>
      <c r="D19" s="37" t="s">
        <v>28</v>
      </c>
      <c r="E19" s="29">
        <v>100000</v>
      </c>
      <c r="F19" s="29">
        <v>100000</v>
      </c>
      <c r="G19" s="26">
        <f t="shared" si="0"/>
        <v>100</v>
      </c>
    </row>
    <row r="20" spans="1:7" s="56" customFormat="1" ht="14.25" customHeight="1">
      <c r="A20" s="49"/>
      <c r="B20" s="52">
        <v>60016</v>
      </c>
      <c r="C20" s="53"/>
      <c r="D20" s="54" t="s">
        <v>29</v>
      </c>
      <c r="E20" s="55">
        <f>SUM(E21:E24)</f>
        <v>934668</v>
      </c>
      <c r="F20" s="55">
        <f>SUM(F21:F24)</f>
        <v>802176</v>
      </c>
      <c r="G20" s="26">
        <f t="shared" si="0"/>
        <v>85.82469925149893</v>
      </c>
    </row>
    <row r="21" spans="1:7" s="61" customFormat="1" ht="14.25" customHeight="1">
      <c r="A21" s="57"/>
      <c r="B21" s="57"/>
      <c r="C21" s="58" t="s">
        <v>16</v>
      </c>
      <c r="D21" s="59" t="s">
        <v>17</v>
      </c>
      <c r="E21" s="60">
        <v>0</v>
      </c>
      <c r="F21" s="60">
        <v>324</v>
      </c>
      <c r="G21" s="26"/>
    </row>
    <row r="22" spans="1:7" s="51" customFormat="1" ht="12" customHeight="1">
      <c r="A22" s="49"/>
      <c r="B22" s="62"/>
      <c r="C22" s="50" t="s">
        <v>30</v>
      </c>
      <c r="D22" s="28" t="s">
        <v>31</v>
      </c>
      <c r="E22" s="29">
        <v>880000</v>
      </c>
      <c r="F22" s="29">
        <v>800000</v>
      </c>
      <c r="G22" s="26">
        <f t="shared" si="0"/>
        <v>90.9090909090909</v>
      </c>
    </row>
    <row r="23" spans="1:7" s="51" customFormat="1" ht="12" customHeight="1">
      <c r="A23" s="49"/>
      <c r="B23" s="62"/>
      <c r="C23" s="50" t="s">
        <v>32</v>
      </c>
      <c r="D23" s="28" t="s">
        <v>33</v>
      </c>
      <c r="E23" s="29">
        <v>52816</v>
      </c>
      <c r="F23" s="29">
        <v>0</v>
      </c>
      <c r="G23" s="26">
        <f t="shared" si="0"/>
        <v>0</v>
      </c>
    </row>
    <row r="24" spans="1:7" s="64" customFormat="1" ht="12" customHeight="1">
      <c r="A24" s="49"/>
      <c r="B24" s="63"/>
      <c r="C24" s="58" t="s">
        <v>34</v>
      </c>
      <c r="D24" s="59" t="s">
        <v>35</v>
      </c>
      <c r="E24" s="60">
        <v>1852</v>
      </c>
      <c r="F24" s="60">
        <v>1852</v>
      </c>
      <c r="G24" s="26">
        <f t="shared" si="0"/>
        <v>100</v>
      </c>
    </row>
    <row r="25" spans="1:7" s="66" customFormat="1" ht="12.75" customHeight="1">
      <c r="A25" s="49"/>
      <c r="B25" s="65">
        <v>60095</v>
      </c>
      <c r="C25" s="46"/>
      <c r="D25" s="47" t="s">
        <v>15</v>
      </c>
      <c r="E25" s="25">
        <f>SUM(E26:E27)</f>
        <v>0</v>
      </c>
      <c r="F25" s="25">
        <f>SUM(F26:F27)</f>
        <v>2219</v>
      </c>
      <c r="G25" s="26"/>
    </row>
    <row r="26" spans="1:7" s="51" customFormat="1" ht="14.25" customHeight="1">
      <c r="A26" s="67"/>
      <c r="B26" s="68"/>
      <c r="C26" s="50" t="s">
        <v>36</v>
      </c>
      <c r="D26" s="37" t="s">
        <v>37</v>
      </c>
      <c r="E26" s="29">
        <v>0</v>
      </c>
      <c r="F26" s="29">
        <v>120</v>
      </c>
      <c r="G26" s="26"/>
    </row>
    <row r="27" spans="1:7" s="51" customFormat="1" ht="14.25" customHeight="1">
      <c r="A27" s="69"/>
      <c r="B27" s="70"/>
      <c r="C27" s="71" t="s">
        <v>16</v>
      </c>
      <c r="D27" s="72" t="s">
        <v>17</v>
      </c>
      <c r="E27" s="29">
        <v>0</v>
      </c>
      <c r="F27" s="29">
        <v>2099</v>
      </c>
      <c r="G27" s="26"/>
    </row>
    <row r="28" spans="1:7" ht="15.75">
      <c r="A28" s="73">
        <v>700</v>
      </c>
      <c r="B28" s="74"/>
      <c r="C28" s="32"/>
      <c r="D28" s="19" t="s">
        <v>38</v>
      </c>
      <c r="E28" s="20">
        <f>SUM(E29+E39+E41)</f>
        <v>7922998</v>
      </c>
      <c r="F28" s="20">
        <f>SUM(F29+F39+F41)</f>
        <v>5615039</v>
      </c>
      <c r="G28" s="33">
        <f aca="true" t="shared" si="1" ref="G28:G35">F28/E28*100</f>
        <v>70.8701302209088</v>
      </c>
    </row>
    <row r="29" spans="1:7" ht="15.75">
      <c r="A29" s="75"/>
      <c r="B29" s="76">
        <v>70005</v>
      </c>
      <c r="C29" s="46"/>
      <c r="D29" s="47" t="s">
        <v>39</v>
      </c>
      <c r="E29" s="25">
        <f>SUM(E30:E38)</f>
        <v>7882558</v>
      </c>
      <c r="F29" s="25">
        <f>SUM(F30:F38)</f>
        <v>5576499</v>
      </c>
      <c r="G29" s="36">
        <f t="shared" si="1"/>
        <v>70.74478868407947</v>
      </c>
    </row>
    <row r="30" spans="1:7" s="30" customFormat="1" ht="12.75" customHeight="1">
      <c r="A30" s="49"/>
      <c r="B30" s="77"/>
      <c r="C30" s="71" t="s">
        <v>40</v>
      </c>
      <c r="D30" s="78" t="s">
        <v>41</v>
      </c>
      <c r="E30" s="79">
        <v>400000</v>
      </c>
      <c r="F30" s="79">
        <v>315832</v>
      </c>
      <c r="G30" s="80">
        <f t="shared" si="1"/>
        <v>78.958</v>
      </c>
    </row>
    <row r="31" spans="1:7" s="30" customFormat="1" ht="12" customHeight="1">
      <c r="A31" s="49"/>
      <c r="B31" s="77"/>
      <c r="C31" s="50" t="s">
        <v>16</v>
      </c>
      <c r="D31" s="37" t="s">
        <v>17</v>
      </c>
      <c r="E31" s="29"/>
      <c r="F31" s="29">
        <v>3500</v>
      </c>
      <c r="G31" s="26"/>
    </row>
    <row r="32" spans="1:7" s="30" customFormat="1" ht="36">
      <c r="A32" s="49"/>
      <c r="B32" s="77"/>
      <c r="C32" s="50" t="s">
        <v>23</v>
      </c>
      <c r="D32" s="37" t="s">
        <v>42</v>
      </c>
      <c r="E32" s="29">
        <v>4140900</v>
      </c>
      <c r="F32" s="29">
        <v>3686610</v>
      </c>
      <c r="G32" s="26">
        <f t="shared" si="1"/>
        <v>89.02919655147431</v>
      </c>
    </row>
    <row r="33" spans="1:7" s="30" customFormat="1" ht="24">
      <c r="A33" s="49"/>
      <c r="B33" s="77"/>
      <c r="C33" s="50" t="s">
        <v>43</v>
      </c>
      <c r="D33" s="37" t="s">
        <v>44</v>
      </c>
      <c r="E33" s="29">
        <v>95000</v>
      </c>
      <c r="F33" s="29">
        <v>103243</v>
      </c>
      <c r="G33" s="26">
        <f t="shared" si="1"/>
        <v>108.67684210526316</v>
      </c>
    </row>
    <row r="34" spans="1:7" s="30" customFormat="1" ht="24">
      <c r="A34" s="49"/>
      <c r="B34" s="77"/>
      <c r="C34" s="50" t="s">
        <v>45</v>
      </c>
      <c r="D34" s="37" t="s">
        <v>46</v>
      </c>
      <c r="E34" s="29">
        <v>20000</v>
      </c>
      <c r="F34" s="29">
        <v>0</v>
      </c>
      <c r="G34" s="26">
        <f t="shared" si="1"/>
        <v>0</v>
      </c>
    </row>
    <row r="35" spans="1:7" s="30" customFormat="1" ht="15.75">
      <c r="A35" s="49"/>
      <c r="B35" s="77"/>
      <c r="C35" s="50" t="s">
        <v>47</v>
      </c>
      <c r="D35" s="37" t="s">
        <v>48</v>
      </c>
      <c r="E35" s="29">
        <v>2877008</v>
      </c>
      <c r="F35" s="29">
        <v>1131901</v>
      </c>
      <c r="G35" s="26">
        <f t="shared" si="1"/>
        <v>39.34299105181494</v>
      </c>
    </row>
    <row r="36" spans="1:7" s="30" customFormat="1" ht="15.75">
      <c r="A36" s="49"/>
      <c r="B36" s="77"/>
      <c r="C36" s="50" t="s">
        <v>49</v>
      </c>
      <c r="D36" s="37" t="s">
        <v>50</v>
      </c>
      <c r="E36" s="29">
        <v>5000</v>
      </c>
      <c r="F36" s="29">
        <v>14622</v>
      </c>
      <c r="G36" s="26">
        <f aca="true" t="shared" si="2" ref="G36:G48">F36/E36*100</f>
        <v>292.44</v>
      </c>
    </row>
    <row r="37" spans="1:7" s="30" customFormat="1" ht="12.75" customHeight="1">
      <c r="A37" s="67"/>
      <c r="B37" s="77"/>
      <c r="C37" s="50" t="s">
        <v>51</v>
      </c>
      <c r="D37" s="37" t="s">
        <v>52</v>
      </c>
      <c r="E37" s="29">
        <v>150000</v>
      </c>
      <c r="F37" s="29">
        <v>120310</v>
      </c>
      <c r="G37" s="26">
        <f t="shared" si="2"/>
        <v>80.20666666666668</v>
      </c>
    </row>
    <row r="38" spans="1:7" s="30" customFormat="1" ht="12" customHeight="1">
      <c r="A38" s="67"/>
      <c r="B38" s="81"/>
      <c r="C38" s="50" t="s">
        <v>32</v>
      </c>
      <c r="D38" s="37" t="s">
        <v>33</v>
      </c>
      <c r="E38" s="29">
        <v>194650</v>
      </c>
      <c r="F38" s="29">
        <v>200481</v>
      </c>
      <c r="G38" s="26">
        <f t="shared" si="2"/>
        <v>102.99563318777291</v>
      </c>
    </row>
    <row r="39" spans="1:7" ht="14.25">
      <c r="A39" s="67"/>
      <c r="B39" s="82">
        <v>70021</v>
      </c>
      <c r="C39" s="46"/>
      <c r="D39" s="47" t="s">
        <v>53</v>
      </c>
      <c r="E39" s="25">
        <f>SUM(E40)</f>
        <v>40000</v>
      </c>
      <c r="F39" s="25">
        <f>SUM(F40)</f>
        <v>37993</v>
      </c>
      <c r="G39" s="26">
        <f t="shared" si="2"/>
        <v>94.9825</v>
      </c>
    </row>
    <row r="40" spans="1:7" s="30" customFormat="1" ht="12" customHeight="1">
      <c r="A40" s="67"/>
      <c r="B40" s="70"/>
      <c r="C40" s="50" t="s">
        <v>32</v>
      </c>
      <c r="D40" s="37" t="s">
        <v>33</v>
      </c>
      <c r="E40" s="29">
        <v>40000</v>
      </c>
      <c r="F40" s="29">
        <v>37993</v>
      </c>
      <c r="G40" s="26">
        <f t="shared" si="2"/>
        <v>94.9825</v>
      </c>
    </row>
    <row r="41" spans="1:7" s="30" customFormat="1" ht="15.75">
      <c r="A41" s="49"/>
      <c r="B41" s="65">
        <v>70095</v>
      </c>
      <c r="C41" s="46"/>
      <c r="D41" s="47" t="s">
        <v>15</v>
      </c>
      <c r="E41" s="25">
        <f>SUM(E42)</f>
        <v>440</v>
      </c>
      <c r="F41" s="25">
        <f>SUM(F42)</f>
        <v>547</v>
      </c>
      <c r="G41" s="26">
        <f t="shared" si="2"/>
        <v>124.31818181818181</v>
      </c>
    </row>
    <row r="42" spans="1:7" s="85" customFormat="1" ht="12">
      <c r="A42" s="57"/>
      <c r="B42" s="83"/>
      <c r="C42" s="58" t="s">
        <v>32</v>
      </c>
      <c r="D42" s="59" t="s">
        <v>33</v>
      </c>
      <c r="E42" s="60">
        <v>440</v>
      </c>
      <c r="F42" s="60">
        <v>547</v>
      </c>
      <c r="G42" s="84">
        <f t="shared" si="2"/>
        <v>124.31818181818181</v>
      </c>
    </row>
    <row r="43" spans="1:7" ht="15.75">
      <c r="A43" s="73">
        <v>710</v>
      </c>
      <c r="B43" s="74"/>
      <c r="C43" s="32"/>
      <c r="D43" s="19" t="s">
        <v>54</v>
      </c>
      <c r="E43" s="20">
        <f>SUM(E46+E44)</f>
        <v>57720</v>
      </c>
      <c r="F43" s="20">
        <f>SUM(F46+F44)</f>
        <v>63152</v>
      </c>
      <c r="G43" s="33">
        <f t="shared" si="2"/>
        <v>109.41094941094943</v>
      </c>
    </row>
    <row r="44" spans="1:7" ht="15" customHeight="1">
      <c r="A44" s="86"/>
      <c r="B44" s="65">
        <v>71004</v>
      </c>
      <c r="C44" s="46"/>
      <c r="D44" s="47" t="s">
        <v>55</v>
      </c>
      <c r="E44" s="25">
        <f>SUM(E45)</f>
        <v>720</v>
      </c>
      <c r="F44" s="25">
        <f>SUM(F45)</f>
        <v>1860</v>
      </c>
      <c r="G44" s="26">
        <f t="shared" si="2"/>
        <v>258.33333333333337</v>
      </c>
    </row>
    <row r="45" spans="1:7" s="30" customFormat="1" ht="12" customHeight="1">
      <c r="A45" s="86"/>
      <c r="B45" s="77"/>
      <c r="C45" s="50" t="s">
        <v>32</v>
      </c>
      <c r="D45" s="37" t="s">
        <v>33</v>
      </c>
      <c r="E45" s="29">
        <v>720</v>
      </c>
      <c r="F45" s="29">
        <v>1860</v>
      </c>
      <c r="G45" s="26">
        <f t="shared" si="2"/>
        <v>258.33333333333337</v>
      </c>
    </row>
    <row r="46" spans="1:7" ht="15" customHeight="1">
      <c r="A46" s="86"/>
      <c r="B46" s="65">
        <v>71035</v>
      </c>
      <c r="C46" s="46"/>
      <c r="D46" s="47" t="s">
        <v>56</v>
      </c>
      <c r="E46" s="25">
        <f>SUM(E47:E48)</f>
        <v>57000</v>
      </c>
      <c r="F46" s="25">
        <f>SUM(F47:F48)</f>
        <v>61292</v>
      </c>
      <c r="G46" s="26">
        <f t="shared" si="2"/>
        <v>107.52982456140352</v>
      </c>
    </row>
    <row r="47" spans="1:7" s="85" customFormat="1" ht="36">
      <c r="A47" s="57"/>
      <c r="B47" s="57"/>
      <c r="C47" s="58" t="s">
        <v>23</v>
      </c>
      <c r="D47" s="37" t="s">
        <v>42</v>
      </c>
      <c r="E47" s="60">
        <v>35300</v>
      </c>
      <c r="F47" s="60">
        <v>39592</v>
      </c>
      <c r="G47" s="26">
        <f t="shared" si="2"/>
        <v>112.15864022662889</v>
      </c>
    </row>
    <row r="48" spans="1:7" s="30" customFormat="1" ht="36">
      <c r="A48" s="87"/>
      <c r="B48" s="81"/>
      <c r="C48" s="50" t="s">
        <v>57</v>
      </c>
      <c r="D48" s="37" t="s">
        <v>58</v>
      </c>
      <c r="E48" s="29">
        <v>21700</v>
      </c>
      <c r="F48" s="29">
        <v>21700</v>
      </c>
      <c r="G48" s="26">
        <f t="shared" si="2"/>
        <v>100</v>
      </c>
    </row>
    <row r="49" spans="1:7" ht="15.75">
      <c r="A49" s="73">
        <v>750</v>
      </c>
      <c r="B49" s="88"/>
      <c r="C49" s="32"/>
      <c r="D49" s="19" t="s">
        <v>59</v>
      </c>
      <c r="E49" s="20">
        <f>SUM(E50+E53+E59)</f>
        <v>1680200</v>
      </c>
      <c r="F49" s="20">
        <f>SUM(F50+F53+F59)</f>
        <v>238758</v>
      </c>
      <c r="G49" s="33">
        <f aca="true" t="shared" si="3" ref="G49:G58">F49/E49*100</f>
        <v>14.210094036424234</v>
      </c>
    </row>
    <row r="50" spans="1:7" ht="14.25">
      <c r="A50" s="89"/>
      <c r="B50" s="89">
        <v>75011</v>
      </c>
      <c r="C50" s="23"/>
      <c r="D50" s="24" t="s">
        <v>60</v>
      </c>
      <c r="E50" s="35">
        <f>SUM(E51:E52)</f>
        <v>222400</v>
      </c>
      <c r="F50" s="35">
        <f>SUM(F51:F52)</f>
        <v>224400</v>
      </c>
      <c r="G50" s="90">
        <f t="shared" si="3"/>
        <v>100.89928057553956</v>
      </c>
    </row>
    <row r="51" spans="1:7" s="30" customFormat="1" ht="36">
      <c r="A51" s="91"/>
      <c r="B51" s="91"/>
      <c r="C51" s="92" t="s">
        <v>61</v>
      </c>
      <c r="D51" s="78" t="s">
        <v>62</v>
      </c>
      <c r="E51" s="93">
        <v>217900</v>
      </c>
      <c r="F51" s="93">
        <v>217900</v>
      </c>
      <c r="G51" s="94">
        <f t="shared" si="3"/>
        <v>100</v>
      </c>
    </row>
    <row r="52" spans="1:7" s="30" customFormat="1" ht="24">
      <c r="A52" s="95"/>
      <c r="B52" s="91"/>
      <c r="C52" s="92" t="s">
        <v>63</v>
      </c>
      <c r="D52" s="78" t="s">
        <v>64</v>
      </c>
      <c r="E52" s="93">
        <v>4500</v>
      </c>
      <c r="F52" s="93">
        <v>6500</v>
      </c>
      <c r="G52" s="94">
        <f t="shared" si="3"/>
        <v>144.44444444444443</v>
      </c>
    </row>
    <row r="53" spans="1:7" ht="14.25">
      <c r="A53" s="96"/>
      <c r="B53" s="77">
        <v>75023</v>
      </c>
      <c r="C53" s="46"/>
      <c r="D53" s="47" t="s">
        <v>65</v>
      </c>
      <c r="E53" s="25">
        <f>SUM(E54:E58)</f>
        <v>1457800</v>
      </c>
      <c r="F53" s="25">
        <f>SUM(F54:F58)</f>
        <v>12552</v>
      </c>
      <c r="G53" s="36">
        <f t="shared" si="3"/>
        <v>0.8610234600082315</v>
      </c>
    </row>
    <row r="54" spans="1:7" s="30" customFormat="1" ht="12" customHeight="1">
      <c r="A54" s="96"/>
      <c r="B54" s="77"/>
      <c r="C54" s="71" t="s">
        <v>16</v>
      </c>
      <c r="D54" s="37" t="s">
        <v>17</v>
      </c>
      <c r="E54" s="29">
        <v>5000</v>
      </c>
      <c r="F54" s="29">
        <v>6158</v>
      </c>
      <c r="G54" s="26">
        <f t="shared" si="3"/>
        <v>123.16</v>
      </c>
    </row>
    <row r="55" spans="1:7" s="30" customFormat="1" ht="36">
      <c r="A55" s="96"/>
      <c r="B55" s="77"/>
      <c r="C55" s="58" t="s">
        <v>23</v>
      </c>
      <c r="D55" s="37" t="s">
        <v>42</v>
      </c>
      <c r="E55" s="29"/>
      <c r="F55" s="29">
        <v>4262</v>
      </c>
      <c r="G55" s="26"/>
    </row>
    <row r="56" spans="1:7" s="30" customFormat="1" ht="12.75" customHeight="1">
      <c r="A56" s="96"/>
      <c r="B56" s="68"/>
      <c r="C56" s="50" t="s">
        <v>66</v>
      </c>
      <c r="D56" s="28" t="s">
        <v>67</v>
      </c>
      <c r="E56" s="29"/>
      <c r="F56" s="29">
        <v>97</v>
      </c>
      <c r="G56" s="26"/>
    </row>
    <row r="57" spans="1:7" s="30" customFormat="1" ht="14.25" customHeight="1">
      <c r="A57" s="96"/>
      <c r="B57" s="68"/>
      <c r="C57" s="71" t="s">
        <v>32</v>
      </c>
      <c r="D57" s="72" t="s">
        <v>33</v>
      </c>
      <c r="E57" s="79"/>
      <c r="F57" s="79">
        <v>2035</v>
      </c>
      <c r="G57" s="80"/>
    </row>
    <row r="58" spans="1:7" s="30" customFormat="1" ht="36">
      <c r="A58" s="96"/>
      <c r="B58" s="81"/>
      <c r="C58" s="50" t="s">
        <v>68</v>
      </c>
      <c r="D58" s="28" t="s">
        <v>69</v>
      </c>
      <c r="E58" s="29">
        <v>1452800</v>
      </c>
      <c r="F58" s="29">
        <v>0</v>
      </c>
      <c r="G58" s="26">
        <f t="shared" si="3"/>
        <v>0</v>
      </c>
    </row>
    <row r="59" spans="1:7" s="97" customFormat="1" ht="12.75" customHeight="1">
      <c r="A59" s="96"/>
      <c r="B59" s="82">
        <v>75095</v>
      </c>
      <c r="C59" s="46"/>
      <c r="D59" s="47" t="s">
        <v>15</v>
      </c>
      <c r="E59" s="25">
        <f>SUM(E60)</f>
        <v>0</v>
      </c>
      <c r="F59" s="25">
        <f>SUM(F60)</f>
        <v>1806</v>
      </c>
      <c r="G59" s="26"/>
    </row>
    <row r="60" spans="1:7" s="30" customFormat="1" ht="12.75" customHeight="1">
      <c r="A60" s="91"/>
      <c r="B60" s="70"/>
      <c r="C60" s="50" t="s">
        <v>32</v>
      </c>
      <c r="D60" s="37" t="s">
        <v>33</v>
      </c>
      <c r="E60" s="29"/>
      <c r="F60" s="29">
        <v>1806</v>
      </c>
      <c r="G60" s="26"/>
    </row>
    <row r="61" spans="1:7" ht="25.5">
      <c r="A61" s="73">
        <v>751</v>
      </c>
      <c r="B61" s="73"/>
      <c r="C61" s="32"/>
      <c r="D61" s="98" t="s">
        <v>70</v>
      </c>
      <c r="E61" s="20">
        <f>SUM(E62+E64+E66)</f>
        <v>142689</v>
      </c>
      <c r="F61" s="20">
        <f>SUM(F62+F64+F66)</f>
        <v>139770</v>
      </c>
      <c r="G61" s="33">
        <f aca="true" t="shared" si="4" ref="G61:G78">F61/E61*100</f>
        <v>97.95429220192166</v>
      </c>
    </row>
    <row r="62" spans="1:7" ht="28.5" customHeight="1">
      <c r="A62" s="89"/>
      <c r="B62" s="65">
        <v>75101</v>
      </c>
      <c r="C62" s="46"/>
      <c r="D62" s="47" t="s">
        <v>71</v>
      </c>
      <c r="E62" s="25">
        <f>SUM(E63)</f>
        <v>4990</v>
      </c>
      <c r="F62" s="25">
        <f>SUM(F63)</f>
        <v>4990</v>
      </c>
      <c r="G62" s="36">
        <f t="shared" si="4"/>
        <v>100</v>
      </c>
    </row>
    <row r="63" spans="1:7" s="30" customFormat="1" ht="36">
      <c r="A63" s="99"/>
      <c r="B63" s="81"/>
      <c r="C63" s="50" t="s">
        <v>61</v>
      </c>
      <c r="D63" s="37" t="s">
        <v>62</v>
      </c>
      <c r="E63" s="29">
        <v>4990</v>
      </c>
      <c r="F63" s="29">
        <v>4990</v>
      </c>
      <c r="G63" s="26">
        <f t="shared" si="4"/>
        <v>100</v>
      </c>
    </row>
    <row r="64" spans="1:7" s="101" customFormat="1" ht="14.25">
      <c r="A64" s="100"/>
      <c r="B64" s="63">
        <v>75107</v>
      </c>
      <c r="C64" s="53"/>
      <c r="D64" s="54" t="s">
        <v>72</v>
      </c>
      <c r="E64" s="55">
        <f>SUM(E65)</f>
        <v>84024</v>
      </c>
      <c r="F64" s="55">
        <f>SUM(F65)</f>
        <v>82167</v>
      </c>
      <c r="G64" s="26">
        <f t="shared" si="4"/>
        <v>97.78991716652385</v>
      </c>
    </row>
    <row r="65" spans="1:7" s="85" customFormat="1" ht="36">
      <c r="A65" s="102"/>
      <c r="B65" s="103"/>
      <c r="C65" s="58" t="s">
        <v>61</v>
      </c>
      <c r="D65" s="37" t="s">
        <v>62</v>
      </c>
      <c r="E65" s="60">
        <v>84024</v>
      </c>
      <c r="F65" s="60">
        <v>82167</v>
      </c>
      <c r="G65" s="26">
        <f t="shared" si="4"/>
        <v>97.78991716652385</v>
      </c>
    </row>
    <row r="66" spans="1:7" s="101" customFormat="1" ht="14.25">
      <c r="A66" s="100"/>
      <c r="B66" s="63">
        <v>75108</v>
      </c>
      <c r="C66" s="53"/>
      <c r="D66" s="54" t="s">
        <v>73</v>
      </c>
      <c r="E66" s="55">
        <f>SUM(E67)</f>
        <v>53675</v>
      </c>
      <c r="F66" s="55">
        <f>SUM(F67)</f>
        <v>52613</v>
      </c>
      <c r="G66" s="104">
        <f t="shared" si="4"/>
        <v>98.02142524452725</v>
      </c>
    </row>
    <row r="67" spans="1:7" s="85" customFormat="1" ht="36">
      <c r="A67" s="102"/>
      <c r="B67" s="103"/>
      <c r="C67" s="58" t="s">
        <v>61</v>
      </c>
      <c r="D67" s="37" t="s">
        <v>62</v>
      </c>
      <c r="E67" s="60">
        <v>53675</v>
      </c>
      <c r="F67" s="60">
        <v>52613</v>
      </c>
      <c r="G67" s="26">
        <f t="shared" si="4"/>
        <v>98.02142524452725</v>
      </c>
    </row>
    <row r="68" spans="1:7" ht="15.75">
      <c r="A68" s="73">
        <v>752</v>
      </c>
      <c r="B68" s="73"/>
      <c r="C68" s="32"/>
      <c r="D68" s="19" t="s">
        <v>74</v>
      </c>
      <c r="E68" s="20">
        <f>SUM(E69)</f>
        <v>500</v>
      </c>
      <c r="F68" s="20">
        <f>SUM(F69)</f>
        <v>500</v>
      </c>
      <c r="G68" s="33">
        <f>F68/E68*100</f>
        <v>100</v>
      </c>
    </row>
    <row r="69" spans="1:7" s="97" customFormat="1" ht="14.25">
      <c r="A69" s="91"/>
      <c r="B69" s="76">
        <v>75212</v>
      </c>
      <c r="C69" s="46"/>
      <c r="D69" s="47" t="s">
        <v>75</v>
      </c>
      <c r="E69" s="25">
        <f>SUM(E70)</f>
        <v>500</v>
      </c>
      <c r="F69" s="25">
        <f>SUM(F70)</f>
        <v>500</v>
      </c>
      <c r="G69" s="36">
        <f t="shared" si="4"/>
        <v>100</v>
      </c>
    </row>
    <row r="70" spans="1:7" s="30" customFormat="1" ht="36">
      <c r="A70" s="91"/>
      <c r="B70" s="81"/>
      <c r="C70" s="71" t="s">
        <v>61</v>
      </c>
      <c r="D70" s="78" t="s">
        <v>62</v>
      </c>
      <c r="E70" s="79">
        <v>500</v>
      </c>
      <c r="F70" s="79">
        <v>500</v>
      </c>
      <c r="G70" s="80">
        <f t="shared" si="4"/>
        <v>100</v>
      </c>
    </row>
    <row r="71" spans="1:7" ht="31.5" customHeight="1">
      <c r="A71" s="73">
        <v>754</v>
      </c>
      <c r="B71" s="73"/>
      <c r="C71" s="32"/>
      <c r="D71" s="105" t="s">
        <v>76</v>
      </c>
      <c r="E71" s="20">
        <f>SUM(E72)</f>
        <v>110560</v>
      </c>
      <c r="F71" s="20">
        <f>SUM(F72)</f>
        <v>117211</v>
      </c>
      <c r="G71" s="33">
        <f t="shared" si="4"/>
        <v>106.01573806078149</v>
      </c>
    </row>
    <row r="72" spans="1:7" ht="14.25">
      <c r="A72" s="95"/>
      <c r="B72" s="95">
        <v>75416</v>
      </c>
      <c r="C72" s="23"/>
      <c r="D72" s="24" t="s">
        <v>77</v>
      </c>
      <c r="E72" s="35">
        <f>SUM(E73:E75)</f>
        <v>110560</v>
      </c>
      <c r="F72" s="35">
        <f>SUM(F73:F75)</f>
        <v>117211</v>
      </c>
      <c r="G72" s="106">
        <f t="shared" si="4"/>
        <v>106.01573806078149</v>
      </c>
    </row>
    <row r="73" spans="1:7" s="30" customFormat="1" ht="14.25" customHeight="1">
      <c r="A73" s="96"/>
      <c r="B73" s="96"/>
      <c r="C73" s="92" t="s">
        <v>78</v>
      </c>
      <c r="D73" s="37" t="s">
        <v>79</v>
      </c>
      <c r="E73" s="29">
        <v>30000</v>
      </c>
      <c r="F73" s="107">
        <v>35588</v>
      </c>
      <c r="G73" s="26">
        <f t="shared" si="4"/>
        <v>118.62666666666667</v>
      </c>
    </row>
    <row r="74" spans="1:7" s="30" customFormat="1" ht="14.25" customHeight="1">
      <c r="A74" s="96"/>
      <c r="B74" s="96"/>
      <c r="C74" s="92" t="s">
        <v>16</v>
      </c>
      <c r="D74" s="37" t="s">
        <v>17</v>
      </c>
      <c r="E74" s="29"/>
      <c r="F74" s="107">
        <v>1063</v>
      </c>
      <c r="G74" s="26"/>
    </row>
    <row r="75" spans="1:7" s="30" customFormat="1" ht="12" customHeight="1">
      <c r="A75" s="108"/>
      <c r="B75" s="108"/>
      <c r="C75" s="27" t="s">
        <v>32</v>
      </c>
      <c r="D75" s="37" t="s">
        <v>33</v>
      </c>
      <c r="E75" s="29">
        <v>80560</v>
      </c>
      <c r="F75" s="107">
        <v>80560</v>
      </c>
      <c r="G75" s="26">
        <f t="shared" si="4"/>
        <v>100</v>
      </c>
    </row>
    <row r="76" spans="1:7" ht="36">
      <c r="A76" s="73">
        <v>756</v>
      </c>
      <c r="B76" s="88"/>
      <c r="C76" s="32"/>
      <c r="D76" s="109" t="s">
        <v>80</v>
      </c>
      <c r="E76" s="20">
        <f>SUM(E77+E80+E102+E109+E111+E89+E114)</f>
        <v>36754479</v>
      </c>
      <c r="F76" s="20">
        <f>SUM(F77+F80+F102+F109+F111+F89+F114)</f>
        <v>36421231</v>
      </c>
      <c r="G76" s="33">
        <f t="shared" si="4"/>
        <v>99.09331322585201</v>
      </c>
    </row>
    <row r="77" spans="1:7" ht="15.75" customHeight="1">
      <c r="A77" s="110"/>
      <c r="B77" s="82">
        <v>75601</v>
      </c>
      <c r="C77" s="46"/>
      <c r="D77" s="111" t="s">
        <v>81</v>
      </c>
      <c r="E77" s="25">
        <f>SUM(E78:E79)</f>
        <v>100000</v>
      </c>
      <c r="F77" s="25">
        <f>SUM(F78:F79)</f>
        <v>103069</v>
      </c>
      <c r="G77" s="36">
        <f t="shared" si="4"/>
        <v>103.06900000000002</v>
      </c>
    </row>
    <row r="78" spans="1:7" s="30" customFormat="1" ht="24">
      <c r="A78" s="67"/>
      <c r="B78" s="68"/>
      <c r="C78" s="71" t="s">
        <v>82</v>
      </c>
      <c r="D78" s="78" t="s">
        <v>83</v>
      </c>
      <c r="E78" s="79">
        <v>100000</v>
      </c>
      <c r="F78" s="79">
        <v>91948</v>
      </c>
      <c r="G78" s="112">
        <f t="shared" si="4"/>
        <v>91.948</v>
      </c>
    </row>
    <row r="79" spans="1:7" s="30" customFormat="1" ht="15.75" customHeight="1">
      <c r="A79" s="67"/>
      <c r="B79" s="81"/>
      <c r="C79" s="50" t="s">
        <v>49</v>
      </c>
      <c r="D79" s="37" t="s">
        <v>50</v>
      </c>
      <c r="E79" s="29"/>
      <c r="F79" s="29">
        <v>11121</v>
      </c>
      <c r="G79" s="112"/>
    </row>
    <row r="80" spans="1:7" ht="36">
      <c r="A80" s="67"/>
      <c r="B80" s="77">
        <v>75615</v>
      </c>
      <c r="C80" s="113"/>
      <c r="D80" s="114" t="s">
        <v>84</v>
      </c>
      <c r="E80" s="115">
        <f>SUM(E81:E88)</f>
        <v>22223208</v>
      </c>
      <c r="F80" s="115">
        <f>SUM(F81:F88)</f>
        <v>21293611</v>
      </c>
      <c r="G80" s="112">
        <f aca="true" t="shared" si="5" ref="G80:G113">F80/E80*100</f>
        <v>95.81699905792179</v>
      </c>
    </row>
    <row r="81" spans="1:7" s="30" customFormat="1" ht="12" customHeight="1">
      <c r="A81" s="49"/>
      <c r="B81" s="77"/>
      <c r="C81" s="50" t="s">
        <v>85</v>
      </c>
      <c r="D81" s="37" t="s">
        <v>86</v>
      </c>
      <c r="E81" s="29">
        <v>21210208</v>
      </c>
      <c r="F81" s="29">
        <v>20262774</v>
      </c>
      <c r="G81" s="116">
        <f t="shared" si="5"/>
        <v>95.5331225417497</v>
      </c>
    </row>
    <row r="82" spans="1:7" s="30" customFormat="1" ht="12" customHeight="1">
      <c r="A82" s="49"/>
      <c r="B82" s="77"/>
      <c r="C82" s="50" t="s">
        <v>87</v>
      </c>
      <c r="D82" s="37" t="s">
        <v>88</v>
      </c>
      <c r="E82" s="29">
        <v>450000</v>
      </c>
      <c r="F82" s="29">
        <v>452491</v>
      </c>
      <c r="G82" s="116">
        <f t="shared" si="5"/>
        <v>100.55355555555556</v>
      </c>
    </row>
    <row r="83" spans="1:7" s="30" customFormat="1" ht="12" customHeight="1">
      <c r="A83" s="49"/>
      <c r="B83" s="77"/>
      <c r="C83" s="50" t="s">
        <v>89</v>
      </c>
      <c r="D83" s="37" t="s">
        <v>90</v>
      </c>
      <c r="E83" s="29">
        <v>68000</v>
      </c>
      <c r="F83" s="29">
        <v>88184</v>
      </c>
      <c r="G83" s="116">
        <f t="shared" si="5"/>
        <v>129.68235294117648</v>
      </c>
    </row>
    <row r="84" spans="1:7" s="30" customFormat="1" ht="12" customHeight="1">
      <c r="A84" s="49"/>
      <c r="B84" s="77"/>
      <c r="C84" s="50" t="s">
        <v>91</v>
      </c>
      <c r="D84" s="37" t="s">
        <v>92</v>
      </c>
      <c r="E84" s="29">
        <v>65000</v>
      </c>
      <c r="F84" s="29">
        <v>68056</v>
      </c>
      <c r="G84" s="116">
        <f t="shared" si="5"/>
        <v>104.70153846153846</v>
      </c>
    </row>
    <row r="85" spans="1:7" s="85" customFormat="1" ht="12">
      <c r="A85" s="57"/>
      <c r="B85" s="117"/>
      <c r="C85" s="58" t="s">
        <v>93</v>
      </c>
      <c r="D85" s="59" t="s">
        <v>94</v>
      </c>
      <c r="E85" s="60"/>
      <c r="F85" s="60">
        <v>810</v>
      </c>
      <c r="G85" s="118"/>
    </row>
    <row r="86" spans="1:7" s="30" customFormat="1" ht="12" customHeight="1">
      <c r="A86" s="49"/>
      <c r="B86" s="68"/>
      <c r="C86" s="50" t="s">
        <v>95</v>
      </c>
      <c r="D86" s="37" t="s">
        <v>96</v>
      </c>
      <c r="E86" s="29">
        <v>80000</v>
      </c>
      <c r="F86" s="29">
        <v>13880</v>
      </c>
      <c r="G86" s="116">
        <f t="shared" si="5"/>
        <v>17.349999999999998</v>
      </c>
    </row>
    <row r="87" spans="1:7" s="30" customFormat="1" ht="12" customHeight="1">
      <c r="A87" s="49"/>
      <c r="B87" s="68"/>
      <c r="C87" s="50" t="s">
        <v>16</v>
      </c>
      <c r="D87" s="37" t="s">
        <v>17</v>
      </c>
      <c r="E87" s="29"/>
      <c r="F87" s="29">
        <v>220</v>
      </c>
      <c r="G87" s="116"/>
    </row>
    <row r="88" spans="1:7" s="30" customFormat="1" ht="15.75" customHeight="1">
      <c r="A88" s="49"/>
      <c r="B88" s="70"/>
      <c r="C88" s="71" t="s">
        <v>49</v>
      </c>
      <c r="D88" s="78" t="s">
        <v>50</v>
      </c>
      <c r="E88" s="29">
        <v>350000</v>
      </c>
      <c r="F88" s="29">
        <v>407196</v>
      </c>
      <c r="G88" s="116">
        <f t="shared" si="5"/>
        <v>116.34171428571429</v>
      </c>
    </row>
    <row r="89" spans="1:7" s="101" customFormat="1" ht="42" customHeight="1">
      <c r="A89" s="49"/>
      <c r="B89" s="62">
        <v>75616</v>
      </c>
      <c r="C89" s="119"/>
      <c r="D89" s="120" t="s">
        <v>97</v>
      </c>
      <c r="E89" s="55">
        <f>SUM(E90:E101)</f>
        <v>2867900</v>
      </c>
      <c r="F89" s="55">
        <f>SUM(F90:F101)</f>
        <v>2704225</v>
      </c>
      <c r="G89" s="116">
        <f t="shared" si="5"/>
        <v>94.29286237316504</v>
      </c>
    </row>
    <row r="90" spans="1:7" s="30" customFormat="1" ht="12" customHeight="1">
      <c r="A90" s="49"/>
      <c r="B90" s="57"/>
      <c r="C90" s="121" t="s">
        <v>85</v>
      </c>
      <c r="D90" s="122" t="s">
        <v>86</v>
      </c>
      <c r="E90" s="60">
        <v>1449700</v>
      </c>
      <c r="F90" s="60">
        <v>1249646</v>
      </c>
      <c r="G90" s="116">
        <f t="shared" si="5"/>
        <v>86.20031730702904</v>
      </c>
    </row>
    <row r="91" spans="1:7" s="85" customFormat="1" ht="12" customHeight="1">
      <c r="A91" s="123"/>
      <c r="B91" s="103"/>
      <c r="C91" s="121" t="s">
        <v>87</v>
      </c>
      <c r="D91" s="122" t="s">
        <v>88</v>
      </c>
      <c r="E91" s="60">
        <v>590000</v>
      </c>
      <c r="F91" s="60">
        <v>484390</v>
      </c>
      <c r="G91" s="116">
        <f t="shared" si="5"/>
        <v>82.1</v>
      </c>
    </row>
    <row r="92" spans="1:7" s="85" customFormat="1" ht="12" customHeight="1">
      <c r="A92" s="49"/>
      <c r="B92" s="57"/>
      <c r="C92" s="121" t="s">
        <v>89</v>
      </c>
      <c r="D92" s="122" t="s">
        <v>90</v>
      </c>
      <c r="E92" s="124">
        <v>2200</v>
      </c>
      <c r="F92" s="124">
        <v>2392</v>
      </c>
      <c r="G92" s="112">
        <f t="shared" si="5"/>
        <v>108.72727272727272</v>
      </c>
    </row>
    <row r="93" spans="1:7" s="85" customFormat="1" ht="12" customHeight="1">
      <c r="A93" s="49"/>
      <c r="B93" s="57"/>
      <c r="C93" s="121" t="s">
        <v>91</v>
      </c>
      <c r="D93" s="122" t="s">
        <v>92</v>
      </c>
      <c r="E93" s="60">
        <v>255000</v>
      </c>
      <c r="F93" s="60">
        <v>233985</v>
      </c>
      <c r="G93" s="116">
        <f t="shared" si="5"/>
        <v>91.75882352941176</v>
      </c>
    </row>
    <row r="94" spans="1:7" s="85" customFormat="1" ht="12" customHeight="1">
      <c r="A94" s="49"/>
      <c r="B94" s="57"/>
      <c r="C94" s="121" t="s">
        <v>98</v>
      </c>
      <c r="D94" s="122" t="s">
        <v>99</v>
      </c>
      <c r="E94" s="60">
        <v>50000</v>
      </c>
      <c r="F94" s="60">
        <v>87262</v>
      </c>
      <c r="G94" s="116">
        <f t="shared" si="5"/>
        <v>174.524</v>
      </c>
    </row>
    <row r="95" spans="1:7" s="85" customFormat="1" ht="12" customHeight="1">
      <c r="A95" s="49"/>
      <c r="B95" s="57"/>
      <c r="C95" s="121" t="s">
        <v>100</v>
      </c>
      <c r="D95" s="122" t="s">
        <v>101</v>
      </c>
      <c r="E95" s="60">
        <v>30000</v>
      </c>
      <c r="F95" s="60">
        <v>17250</v>
      </c>
      <c r="G95" s="116">
        <f t="shared" si="5"/>
        <v>57.49999999999999</v>
      </c>
    </row>
    <row r="96" spans="1:7" s="85" customFormat="1" ht="12" customHeight="1">
      <c r="A96" s="49"/>
      <c r="B96" s="57"/>
      <c r="C96" s="121" t="s">
        <v>102</v>
      </c>
      <c r="D96" s="122" t="s">
        <v>103</v>
      </c>
      <c r="E96" s="60">
        <v>30000</v>
      </c>
      <c r="F96" s="60">
        <v>44982</v>
      </c>
      <c r="G96" s="116">
        <f t="shared" si="5"/>
        <v>149.94</v>
      </c>
    </row>
    <row r="97" spans="1:7" s="85" customFormat="1" ht="12" customHeight="1">
      <c r="A97" s="49"/>
      <c r="B97" s="57"/>
      <c r="C97" s="121" t="s">
        <v>93</v>
      </c>
      <c r="D97" s="122" t="s">
        <v>94</v>
      </c>
      <c r="E97" s="60">
        <v>3000</v>
      </c>
      <c r="F97" s="60">
        <v>2460</v>
      </c>
      <c r="G97" s="116">
        <f t="shared" si="5"/>
        <v>82</v>
      </c>
    </row>
    <row r="98" spans="1:7" s="85" customFormat="1" ht="12" customHeight="1">
      <c r="A98" s="49"/>
      <c r="B98" s="57"/>
      <c r="C98" s="121" t="s">
        <v>95</v>
      </c>
      <c r="D98" s="122" t="s">
        <v>96</v>
      </c>
      <c r="E98" s="60">
        <v>400000</v>
      </c>
      <c r="F98" s="60">
        <v>503663</v>
      </c>
      <c r="G98" s="116">
        <f t="shared" si="5"/>
        <v>125.91574999999999</v>
      </c>
    </row>
    <row r="99" spans="1:7" s="85" customFormat="1" ht="12" customHeight="1">
      <c r="A99" s="49"/>
      <c r="B99" s="57"/>
      <c r="C99" s="121" t="s">
        <v>104</v>
      </c>
      <c r="D99" s="122" t="s">
        <v>105</v>
      </c>
      <c r="E99" s="60">
        <v>3000</v>
      </c>
      <c r="F99" s="60">
        <v>353</v>
      </c>
      <c r="G99" s="116">
        <f t="shared" si="5"/>
        <v>11.766666666666667</v>
      </c>
    </row>
    <row r="100" spans="1:7" s="85" customFormat="1" ht="12" customHeight="1">
      <c r="A100" s="49"/>
      <c r="B100" s="57"/>
      <c r="C100" s="121" t="s">
        <v>16</v>
      </c>
      <c r="D100" s="122" t="s">
        <v>17</v>
      </c>
      <c r="E100" s="60">
        <v>5000</v>
      </c>
      <c r="F100" s="60">
        <v>19791</v>
      </c>
      <c r="G100" s="116">
        <f t="shared" si="5"/>
        <v>395.82</v>
      </c>
    </row>
    <row r="101" spans="1:7" s="85" customFormat="1" ht="12" customHeight="1">
      <c r="A101" s="49"/>
      <c r="B101" s="57"/>
      <c r="C101" s="121" t="s">
        <v>49</v>
      </c>
      <c r="D101" s="122" t="s">
        <v>50</v>
      </c>
      <c r="E101" s="60">
        <v>50000</v>
      </c>
      <c r="F101" s="60">
        <v>58051</v>
      </c>
      <c r="G101" s="116">
        <f t="shared" si="5"/>
        <v>116.10199999999999</v>
      </c>
    </row>
    <row r="102" spans="1:7" ht="25.5">
      <c r="A102" s="49"/>
      <c r="B102" s="65">
        <v>75618</v>
      </c>
      <c r="C102" s="46"/>
      <c r="D102" s="111" t="s">
        <v>106</v>
      </c>
      <c r="E102" s="25">
        <f>SUM(E103:E108)</f>
        <v>1438500</v>
      </c>
      <c r="F102" s="25">
        <f>SUM(F103:F108)</f>
        <v>1598583</v>
      </c>
      <c r="G102" s="116">
        <f t="shared" si="5"/>
        <v>111.12846715328469</v>
      </c>
    </row>
    <row r="103" spans="1:7" s="30" customFormat="1" ht="12" customHeight="1">
      <c r="A103" s="49"/>
      <c r="B103" s="77"/>
      <c r="C103" s="50" t="s">
        <v>107</v>
      </c>
      <c r="D103" s="37" t="s">
        <v>108</v>
      </c>
      <c r="E103" s="29">
        <v>900000</v>
      </c>
      <c r="F103" s="29">
        <v>1080537</v>
      </c>
      <c r="G103" s="116">
        <f t="shared" si="5"/>
        <v>120.05966666666667</v>
      </c>
    </row>
    <row r="104" spans="1:7" s="30" customFormat="1" ht="12" customHeight="1">
      <c r="A104" s="49"/>
      <c r="B104" s="77"/>
      <c r="C104" s="50" t="s">
        <v>109</v>
      </c>
      <c r="D104" s="37" t="s">
        <v>110</v>
      </c>
      <c r="E104" s="29"/>
      <c r="F104" s="29">
        <v>779</v>
      </c>
      <c r="G104" s="116"/>
    </row>
    <row r="105" spans="1:7" s="30" customFormat="1" ht="15.75" customHeight="1">
      <c r="A105" s="67"/>
      <c r="B105" s="68"/>
      <c r="C105" s="50" t="s">
        <v>111</v>
      </c>
      <c r="D105" s="37" t="s">
        <v>112</v>
      </c>
      <c r="E105" s="29">
        <v>380000</v>
      </c>
      <c r="F105" s="29">
        <v>389908</v>
      </c>
      <c r="G105" s="116">
        <f t="shared" si="5"/>
        <v>102.60736842105263</v>
      </c>
    </row>
    <row r="106" spans="1:7" s="30" customFormat="1" ht="24">
      <c r="A106" s="67"/>
      <c r="B106" s="68"/>
      <c r="C106" s="71" t="s">
        <v>113</v>
      </c>
      <c r="D106" s="37" t="s">
        <v>114</v>
      </c>
      <c r="E106" s="29">
        <v>158500</v>
      </c>
      <c r="F106" s="29">
        <v>125315</v>
      </c>
      <c r="G106" s="116">
        <f t="shared" si="5"/>
        <v>79.06309148264984</v>
      </c>
    </row>
    <row r="107" spans="1:7" s="30" customFormat="1" ht="14.25">
      <c r="A107" s="67"/>
      <c r="B107" s="77"/>
      <c r="C107" s="50" t="s">
        <v>16</v>
      </c>
      <c r="D107" s="37" t="s">
        <v>17</v>
      </c>
      <c r="E107" s="29"/>
      <c r="F107" s="29">
        <v>53</v>
      </c>
      <c r="G107" s="116"/>
    </row>
    <row r="108" spans="1:7" s="30" customFormat="1" ht="14.25">
      <c r="A108" s="67"/>
      <c r="B108" s="81"/>
      <c r="C108" s="50" t="s">
        <v>49</v>
      </c>
      <c r="D108" s="37" t="s">
        <v>50</v>
      </c>
      <c r="E108" s="29"/>
      <c r="F108" s="29">
        <v>1991</v>
      </c>
      <c r="G108" s="116"/>
    </row>
    <row r="109" spans="1:7" ht="15.75" customHeight="1">
      <c r="A109" s="67"/>
      <c r="B109" s="68">
        <v>75619</v>
      </c>
      <c r="C109" s="113"/>
      <c r="D109" s="125" t="s">
        <v>115</v>
      </c>
      <c r="E109" s="115">
        <f>SUM(E110:E110)</f>
        <v>3000</v>
      </c>
      <c r="F109" s="115">
        <f>SUM(F110:F110)</f>
        <v>3808</v>
      </c>
      <c r="G109" s="112">
        <f t="shared" si="5"/>
        <v>126.93333333333334</v>
      </c>
    </row>
    <row r="110" spans="1:7" s="30" customFormat="1" ht="12" customHeight="1">
      <c r="A110" s="67"/>
      <c r="B110" s="68"/>
      <c r="C110" s="71" t="s">
        <v>16</v>
      </c>
      <c r="D110" s="37" t="s">
        <v>17</v>
      </c>
      <c r="E110" s="29">
        <v>3000</v>
      </c>
      <c r="F110" s="29">
        <v>3808</v>
      </c>
      <c r="G110" s="116">
        <f t="shared" si="5"/>
        <v>126.93333333333334</v>
      </c>
    </row>
    <row r="111" spans="1:7" ht="14.25" customHeight="1">
      <c r="A111" s="67"/>
      <c r="B111" s="82">
        <v>75621</v>
      </c>
      <c r="C111" s="46"/>
      <c r="D111" s="111" t="s">
        <v>116</v>
      </c>
      <c r="E111" s="25">
        <f>SUM(E112:E113)</f>
        <v>10121871</v>
      </c>
      <c r="F111" s="25">
        <f>SUM(F112:F113)</f>
        <v>10711965</v>
      </c>
      <c r="G111" s="116">
        <f t="shared" si="5"/>
        <v>105.82989054098792</v>
      </c>
    </row>
    <row r="112" spans="1:7" s="30" customFormat="1" ht="12">
      <c r="A112" s="67"/>
      <c r="B112" s="68"/>
      <c r="C112" s="50" t="s">
        <v>117</v>
      </c>
      <c r="D112" s="37" t="s">
        <v>118</v>
      </c>
      <c r="E112" s="29">
        <v>9881621</v>
      </c>
      <c r="F112" s="29">
        <v>10246794</v>
      </c>
      <c r="G112" s="116">
        <f t="shared" si="5"/>
        <v>103.69547668343077</v>
      </c>
    </row>
    <row r="113" spans="1:7" s="30" customFormat="1" ht="12">
      <c r="A113" s="67"/>
      <c r="B113" s="70"/>
      <c r="C113" s="50" t="s">
        <v>119</v>
      </c>
      <c r="D113" s="37" t="s">
        <v>120</v>
      </c>
      <c r="E113" s="29">
        <v>240250</v>
      </c>
      <c r="F113" s="29">
        <v>465171</v>
      </c>
      <c r="G113" s="116">
        <f t="shared" si="5"/>
        <v>193.61956295525496</v>
      </c>
    </row>
    <row r="114" spans="1:7" s="101" customFormat="1" ht="28.5">
      <c r="A114" s="67"/>
      <c r="B114" s="126">
        <v>75647</v>
      </c>
      <c r="C114" s="53"/>
      <c r="D114" s="54" t="s">
        <v>121</v>
      </c>
      <c r="E114" s="55">
        <f>SUM(E115)</f>
        <v>0</v>
      </c>
      <c r="F114" s="55">
        <f>SUM(F115)</f>
        <v>5970</v>
      </c>
      <c r="G114" s="116"/>
    </row>
    <row r="115" spans="1:7" s="85" customFormat="1" ht="12">
      <c r="A115" s="69"/>
      <c r="B115" s="127"/>
      <c r="C115" s="58" t="s">
        <v>32</v>
      </c>
      <c r="D115" s="59" t="s">
        <v>33</v>
      </c>
      <c r="E115" s="60"/>
      <c r="F115" s="60">
        <v>5970</v>
      </c>
      <c r="G115" s="116"/>
    </row>
    <row r="116" spans="1:7" ht="15.75">
      <c r="A116" s="73">
        <v>758</v>
      </c>
      <c r="B116" s="88"/>
      <c r="C116" s="32"/>
      <c r="D116" s="19" t="s">
        <v>122</v>
      </c>
      <c r="E116" s="20">
        <f>SUM(E117+E119+E123)</f>
        <v>12959815</v>
      </c>
      <c r="F116" s="20">
        <f>SUM(F117+F119+F123)</f>
        <v>13024199</v>
      </c>
      <c r="G116" s="20">
        <f>SUM(G117+G119+G123)</f>
        <v>313.0223376455264</v>
      </c>
    </row>
    <row r="117" spans="1:7" ht="28.5">
      <c r="A117" s="44"/>
      <c r="B117" s="45">
        <v>75801</v>
      </c>
      <c r="C117" s="46"/>
      <c r="D117" s="47" t="s">
        <v>123</v>
      </c>
      <c r="E117" s="25">
        <f>SUM(E118)</f>
        <v>11002396</v>
      </c>
      <c r="F117" s="25">
        <f>SUM(F118)</f>
        <v>11002396</v>
      </c>
      <c r="G117" s="36">
        <f aca="true" t="shared" si="6" ref="G117:G124">F117/E117*100</f>
        <v>100</v>
      </c>
    </row>
    <row r="118" spans="1:7" s="30" customFormat="1" ht="12" customHeight="1">
      <c r="A118" s="49"/>
      <c r="B118" s="45"/>
      <c r="C118" s="50" t="s">
        <v>124</v>
      </c>
      <c r="D118" s="37" t="s">
        <v>125</v>
      </c>
      <c r="E118" s="29">
        <v>11002396</v>
      </c>
      <c r="F118" s="29">
        <v>11002396</v>
      </c>
      <c r="G118" s="26">
        <f t="shared" si="6"/>
        <v>100</v>
      </c>
    </row>
    <row r="119" spans="1:7" ht="14.25" customHeight="1">
      <c r="A119" s="123"/>
      <c r="B119" s="76">
        <v>75814</v>
      </c>
      <c r="C119" s="46"/>
      <c r="D119" s="47" t="s">
        <v>126</v>
      </c>
      <c r="E119" s="25">
        <f>SUM(E120:E122)</f>
        <v>494412</v>
      </c>
      <c r="F119" s="25">
        <f>SUM(F120:F122)</f>
        <v>558796</v>
      </c>
      <c r="G119" s="36">
        <f t="shared" si="6"/>
        <v>113.0223376455264</v>
      </c>
    </row>
    <row r="120" spans="1:7" s="30" customFormat="1" ht="12" customHeight="1">
      <c r="A120" s="49"/>
      <c r="B120" s="82"/>
      <c r="C120" s="71" t="s">
        <v>51</v>
      </c>
      <c r="D120" s="78" t="s">
        <v>52</v>
      </c>
      <c r="E120" s="79">
        <v>250000</v>
      </c>
      <c r="F120" s="79">
        <v>314383</v>
      </c>
      <c r="G120" s="80">
        <f t="shared" si="6"/>
        <v>125.7532</v>
      </c>
    </row>
    <row r="121" spans="1:7" s="30" customFormat="1" ht="12" customHeight="1">
      <c r="A121" s="49"/>
      <c r="B121" s="68"/>
      <c r="C121" s="71" t="s">
        <v>127</v>
      </c>
      <c r="D121" s="37" t="s">
        <v>52</v>
      </c>
      <c r="E121" s="29">
        <v>117</v>
      </c>
      <c r="F121" s="29">
        <v>117</v>
      </c>
      <c r="G121" s="26">
        <f t="shared" si="6"/>
        <v>100</v>
      </c>
    </row>
    <row r="122" spans="1:7" s="30" customFormat="1" ht="12" customHeight="1">
      <c r="A122" s="49"/>
      <c r="B122" s="70"/>
      <c r="C122" s="71" t="s">
        <v>32</v>
      </c>
      <c r="D122" s="37" t="s">
        <v>33</v>
      </c>
      <c r="E122" s="29">
        <v>244295</v>
      </c>
      <c r="F122" s="29">
        <v>244296</v>
      </c>
      <c r="G122" s="26">
        <f t="shared" si="6"/>
        <v>100.00040934116538</v>
      </c>
    </row>
    <row r="123" spans="1:7" ht="14.25" customHeight="1">
      <c r="A123" s="49"/>
      <c r="B123" s="65">
        <v>75831</v>
      </c>
      <c r="C123" s="46"/>
      <c r="D123" s="47" t="s">
        <v>128</v>
      </c>
      <c r="E123" s="25">
        <f>SUM(E124)</f>
        <v>1463007</v>
      </c>
      <c r="F123" s="25">
        <f>SUM(F124)</f>
        <v>1463007</v>
      </c>
      <c r="G123" s="26">
        <f t="shared" si="6"/>
        <v>100</v>
      </c>
    </row>
    <row r="124" spans="1:7" s="30" customFormat="1" ht="12" customHeight="1">
      <c r="A124" s="123"/>
      <c r="B124" s="81"/>
      <c r="C124" s="50" t="s">
        <v>124</v>
      </c>
      <c r="D124" s="37" t="s">
        <v>125</v>
      </c>
      <c r="E124" s="29">
        <v>1463007</v>
      </c>
      <c r="F124" s="29">
        <v>1463007</v>
      </c>
      <c r="G124" s="26">
        <f t="shared" si="6"/>
        <v>100</v>
      </c>
    </row>
    <row r="125" spans="1:7" ht="15.75">
      <c r="A125" s="73">
        <v>801</v>
      </c>
      <c r="B125" s="88"/>
      <c r="C125" s="32"/>
      <c r="D125" s="19" t="s">
        <v>129</v>
      </c>
      <c r="E125" s="20">
        <f>SUM(E126+E137+E140+E134)</f>
        <v>205739</v>
      </c>
      <c r="F125" s="20">
        <f>SUM(F126+F137+F140+F134)</f>
        <v>276035</v>
      </c>
      <c r="G125" s="33">
        <f>F125/E125*100</f>
        <v>134.1675618137543</v>
      </c>
    </row>
    <row r="126" spans="1:7" s="97" customFormat="1" ht="14.25">
      <c r="A126" s="65"/>
      <c r="B126" s="65">
        <v>80101</v>
      </c>
      <c r="C126" s="46"/>
      <c r="D126" s="47" t="s">
        <v>130</v>
      </c>
      <c r="E126" s="25">
        <f>SUM(E127:E133)</f>
        <v>53539</v>
      </c>
      <c r="F126" s="25">
        <f>SUM(F127:F133)</f>
        <v>107611</v>
      </c>
      <c r="G126" s="36">
        <f>F126/E126*100</f>
        <v>200.99553596443712</v>
      </c>
    </row>
    <row r="127" spans="1:7" s="30" customFormat="1" ht="14.25" customHeight="1">
      <c r="A127" s="77"/>
      <c r="B127" s="77"/>
      <c r="C127" s="50" t="s">
        <v>78</v>
      </c>
      <c r="D127" s="37" t="s">
        <v>79</v>
      </c>
      <c r="E127" s="29"/>
      <c r="F127" s="29">
        <v>1356</v>
      </c>
      <c r="G127" s="26"/>
    </row>
    <row r="128" spans="1:7" s="30" customFormat="1" ht="12" customHeight="1">
      <c r="A128" s="77"/>
      <c r="B128" s="77"/>
      <c r="C128" s="71" t="s">
        <v>16</v>
      </c>
      <c r="D128" s="78" t="s">
        <v>17</v>
      </c>
      <c r="E128" s="29"/>
      <c r="F128" s="29">
        <v>22</v>
      </c>
      <c r="G128" s="26"/>
    </row>
    <row r="129" spans="1:7" s="30" customFormat="1" ht="36">
      <c r="A129" s="77"/>
      <c r="B129" s="77"/>
      <c r="C129" s="71" t="s">
        <v>23</v>
      </c>
      <c r="D129" s="78" t="s">
        <v>131</v>
      </c>
      <c r="E129" s="29"/>
      <c r="F129" s="29">
        <v>24134</v>
      </c>
      <c r="G129" s="26"/>
    </row>
    <row r="130" spans="1:7" s="30" customFormat="1" ht="14.25">
      <c r="A130" s="77"/>
      <c r="B130" s="77"/>
      <c r="C130" s="71" t="s">
        <v>66</v>
      </c>
      <c r="D130" s="78" t="s">
        <v>67</v>
      </c>
      <c r="E130" s="29"/>
      <c r="F130" s="29">
        <v>4903</v>
      </c>
      <c r="G130" s="26"/>
    </row>
    <row r="131" spans="1:7" s="30" customFormat="1" ht="12" customHeight="1">
      <c r="A131" s="68"/>
      <c r="B131" s="77"/>
      <c r="C131" s="71" t="s">
        <v>49</v>
      </c>
      <c r="D131" s="78" t="s">
        <v>50</v>
      </c>
      <c r="E131" s="29"/>
      <c r="F131" s="29">
        <v>15</v>
      </c>
      <c r="G131" s="26"/>
    </row>
    <row r="132" spans="1:7" s="30" customFormat="1" ht="12" customHeight="1">
      <c r="A132" s="68"/>
      <c r="B132" s="68"/>
      <c r="C132" s="71" t="s">
        <v>32</v>
      </c>
      <c r="D132" s="78" t="s">
        <v>33</v>
      </c>
      <c r="E132" s="29">
        <v>46488</v>
      </c>
      <c r="F132" s="29">
        <v>70131</v>
      </c>
      <c r="G132" s="26">
        <f>F132/E132*100</f>
        <v>150.85828600929273</v>
      </c>
    </row>
    <row r="133" spans="1:7" s="30" customFormat="1" ht="24">
      <c r="A133" s="68"/>
      <c r="B133" s="70"/>
      <c r="C133" s="71" t="s">
        <v>132</v>
      </c>
      <c r="D133" s="78" t="s">
        <v>133</v>
      </c>
      <c r="E133" s="29">
        <v>7051</v>
      </c>
      <c r="F133" s="29">
        <v>7050</v>
      </c>
      <c r="G133" s="26">
        <f>F133/E133*100</f>
        <v>99.98581761452276</v>
      </c>
    </row>
    <row r="134" spans="1:7" s="101" customFormat="1" ht="14.25">
      <c r="A134" s="68"/>
      <c r="B134" s="126">
        <v>80110</v>
      </c>
      <c r="C134" s="53"/>
      <c r="D134" s="54" t="s">
        <v>134</v>
      </c>
      <c r="E134" s="55">
        <f>SUM(E135:E136)</f>
        <v>150000</v>
      </c>
      <c r="F134" s="55">
        <f>SUM(F135:F136)</f>
        <v>162974</v>
      </c>
      <c r="G134" s="26">
        <f>F134/E134*100</f>
        <v>108.64933333333333</v>
      </c>
    </row>
    <row r="135" spans="1:7" s="85" customFormat="1" ht="36">
      <c r="A135" s="68"/>
      <c r="B135" s="128"/>
      <c r="C135" s="121" t="s">
        <v>23</v>
      </c>
      <c r="D135" s="78" t="s">
        <v>131</v>
      </c>
      <c r="E135" s="124"/>
      <c r="F135" s="124">
        <v>12974</v>
      </c>
      <c r="G135" s="80"/>
    </row>
    <row r="136" spans="1:7" s="85" customFormat="1" ht="36">
      <c r="A136" s="68"/>
      <c r="B136" s="127"/>
      <c r="C136" s="58" t="s">
        <v>68</v>
      </c>
      <c r="D136" s="59" t="s">
        <v>69</v>
      </c>
      <c r="E136" s="60">
        <v>150000</v>
      </c>
      <c r="F136" s="60">
        <v>150000</v>
      </c>
      <c r="G136" s="26">
        <f>F136/E136*100</f>
        <v>100</v>
      </c>
    </row>
    <row r="137" spans="1:7" s="129" customFormat="1" ht="14.25">
      <c r="A137" s="68"/>
      <c r="B137" s="82">
        <v>80114</v>
      </c>
      <c r="C137" s="46"/>
      <c r="D137" s="47" t="s">
        <v>135</v>
      </c>
      <c r="E137" s="25">
        <f>SUM(E138:E139)</f>
        <v>0</v>
      </c>
      <c r="F137" s="25">
        <f>SUM(F138:F139)</f>
        <v>3250</v>
      </c>
      <c r="G137" s="26"/>
    </row>
    <row r="138" spans="1:7" s="85" customFormat="1" ht="36">
      <c r="A138" s="68"/>
      <c r="B138" s="68"/>
      <c r="C138" s="58" t="s">
        <v>23</v>
      </c>
      <c r="D138" s="78" t="s">
        <v>131</v>
      </c>
      <c r="E138" s="60"/>
      <c r="F138" s="60">
        <v>3081</v>
      </c>
      <c r="G138" s="26"/>
    </row>
    <row r="139" spans="1:7" s="30" customFormat="1" ht="12">
      <c r="A139" s="68"/>
      <c r="B139" s="70"/>
      <c r="C139" s="50" t="s">
        <v>51</v>
      </c>
      <c r="D139" s="37" t="s">
        <v>52</v>
      </c>
      <c r="E139" s="29"/>
      <c r="F139" s="29">
        <v>169</v>
      </c>
      <c r="G139" s="26"/>
    </row>
    <row r="140" spans="1:7" s="101" customFormat="1" ht="14.25">
      <c r="A140" s="68"/>
      <c r="B140" s="126">
        <v>80195</v>
      </c>
      <c r="C140" s="53"/>
      <c r="D140" s="54" t="s">
        <v>15</v>
      </c>
      <c r="E140" s="55">
        <f>SUM(E141)</f>
        <v>2200</v>
      </c>
      <c r="F140" s="55">
        <f>SUM(F141)</f>
        <v>2200</v>
      </c>
      <c r="G140" s="26">
        <f>F140/E140*100</f>
        <v>100</v>
      </c>
    </row>
    <row r="141" spans="1:7" s="85" customFormat="1" ht="24">
      <c r="A141" s="70"/>
      <c r="B141" s="127"/>
      <c r="C141" s="58" t="s">
        <v>132</v>
      </c>
      <c r="D141" s="37" t="s">
        <v>133</v>
      </c>
      <c r="E141" s="60">
        <v>2200</v>
      </c>
      <c r="F141" s="60">
        <v>2200</v>
      </c>
      <c r="G141" s="26">
        <f>F141/E141*100</f>
        <v>100</v>
      </c>
    </row>
    <row r="142" spans="1:7" s="85" customFormat="1" ht="14.25">
      <c r="A142" s="130"/>
      <c r="B142" s="131"/>
      <c r="C142" s="132"/>
      <c r="D142" s="133"/>
      <c r="E142" s="134"/>
      <c r="F142" s="134"/>
      <c r="G142" s="135"/>
    </row>
    <row r="143" spans="1:7" ht="15.75">
      <c r="A143" s="73">
        <v>851</v>
      </c>
      <c r="B143" s="88"/>
      <c r="C143" s="32"/>
      <c r="D143" s="19" t="s">
        <v>136</v>
      </c>
      <c r="E143" s="20">
        <f>SUM(E146)</f>
        <v>4380</v>
      </c>
      <c r="F143" s="20">
        <f>SUM(F146+F144)</f>
        <v>4409</v>
      </c>
      <c r="G143" s="33">
        <f>F143/E143*100</f>
        <v>100.662100456621</v>
      </c>
    </row>
    <row r="144" spans="1:7" s="101" customFormat="1" ht="14.25">
      <c r="A144" s="136"/>
      <c r="B144" s="136">
        <v>85111</v>
      </c>
      <c r="C144" s="53"/>
      <c r="D144" s="54" t="s">
        <v>137</v>
      </c>
      <c r="E144" s="55"/>
      <c r="F144" s="55">
        <f>(F145)</f>
        <v>29</v>
      </c>
      <c r="G144" s="26"/>
    </row>
    <row r="145" spans="1:7" s="85" customFormat="1" ht="12">
      <c r="A145" s="136"/>
      <c r="B145" s="136"/>
      <c r="C145" s="58" t="s">
        <v>32</v>
      </c>
      <c r="D145" s="37" t="s">
        <v>33</v>
      </c>
      <c r="E145" s="60"/>
      <c r="F145" s="60">
        <v>29</v>
      </c>
      <c r="G145" s="26"/>
    </row>
    <row r="146" spans="1:7" s="101" customFormat="1" ht="14.25">
      <c r="A146" s="136"/>
      <c r="B146" s="136">
        <v>85195</v>
      </c>
      <c r="C146" s="53"/>
      <c r="D146" s="54" t="s">
        <v>15</v>
      </c>
      <c r="E146" s="55">
        <f>SUM(E147)</f>
        <v>4380</v>
      </c>
      <c r="F146" s="55">
        <f>SUM(F147)</f>
        <v>4380</v>
      </c>
      <c r="G146" s="26">
        <f>F146/E146*100</f>
        <v>100</v>
      </c>
    </row>
    <row r="147" spans="1:7" s="85" customFormat="1" ht="12">
      <c r="A147" s="136"/>
      <c r="B147" s="136"/>
      <c r="C147" s="58" t="s">
        <v>30</v>
      </c>
      <c r="D147" s="59" t="s">
        <v>31</v>
      </c>
      <c r="E147" s="60">
        <v>4380</v>
      </c>
      <c r="F147" s="60">
        <v>4380</v>
      </c>
      <c r="G147" s="26">
        <f>F147/E147*100</f>
        <v>100</v>
      </c>
    </row>
    <row r="148" spans="1:7" ht="15.75">
      <c r="A148" s="73">
        <v>852</v>
      </c>
      <c r="B148" s="88"/>
      <c r="C148" s="32"/>
      <c r="D148" s="19" t="s">
        <v>138</v>
      </c>
      <c r="E148" s="20">
        <f>SUM(E149+E152+E154+E158+E160+E163+E167)</f>
        <v>8111047</v>
      </c>
      <c r="F148" s="20">
        <f>SUM(F149+F152+F154+F158+F160+F163+F167)</f>
        <v>7927637</v>
      </c>
      <c r="G148" s="33">
        <f aca="true" t="shared" si="7" ref="G148:G169">F148/E148*100</f>
        <v>97.73876294885235</v>
      </c>
    </row>
    <row r="149" spans="1:7" ht="28.5">
      <c r="A149" s="44"/>
      <c r="B149" s="82">
        <v>85212</v>
      </c>
      <c r="C149" s="46"/>
      <c r="D149" s="47" t="s">
        <v>139</v>
      </c>
      <c r="E149" s="25">
        <f>SUM(E150:E151)</f>
        <v>6235025</v>
      </c>
      <c r="F149" s="25">
        <f>SUM(F150:F151)</f>
        <v>6119346</v>
      </c>
      <c r="G149" s="36">
        <f t="shared" si="7"/>
        <v>98.14469067886657</v>
      </c>
    </row>
    <row r="150" spans="1:7" ht="36">
      <c r="A150" s="49"/>
      <c r="B150" s="68"/>
      <c r="C150" s="137" t="s">
        <v>61</v>
      </c>
      <c r="D150" s="78" t="s">
        <v>62</v>
      </c>
      <c r="E150" s="29">
        <v>6233025</v>
      </c>
      <c r="F150" s="29">
        <v>6117346</v>
      </c>
      <c r="G150" s="36">
        <f t="shared" si="7"/>
        <v>98.14409536300592</v>
      </c>
    </row>
    <row r="151" spans="1:7" ht="36">
      <c r="A151" s="49"/>
      <c r="B151" s="77"/>
      <c r="C151" s="137" t="s">
        <v>140</v>
      </c>
      <c r="D151" s="78" t="s">
        <v>141</v>
      </c>
      <c r="E151" s="29">
        <v>2000</v>
      </c>
      <c r="F151" s="29">
        <v>2000</v>
      </c>
      <c r="G151" s="26">
        <f t="shared" si="7"/>
        <v>100</v>
      </c>
    </row>
    <row r="152" spans="1:7" s="101" customFormat="1" ht="42.75">
      <c r="A152" s="49"/>
      <c r="B152" s="126">
        <v>85213</v>
      </c>
      <c r="C152" s="119"/>
      <c r="D152" s="120" t="s">
        <v>142</v>
      </c>
      <c r="E152" s="55">
        <f>SUM(E153:E153)</f>
        <v>71023</v>
      </c>
      <c r="F152" s="55">
        <f>SUM(F153:F153)</f>
        <v>69696</v>
      </c>
      <c r="G152" s="26">
        <f t="shared" si="7"/>
        <v>98.13159117468989</v>
      </c>
    </row>
    <row r="153" spans="1:7" s="85" customFormat="1" ht="36">
      <c r="A153" s="67"/>
      <c r="B153" s="127"/>
      <c r="C153" s="121" t="s">
        <v>61</v>
      </c>
      <c r="D153" s="78" t="s">
        <v>62</v>
      </c>
      <c r="E153" s="60">
        <v>71023</v>
      </c>
      <c r="F153" s="60">
        <v>69696</v>
      </c>
      <c r="G153" s="26">
        <f t="shared" si="7"/>
        <v>98.13159117468989</v>
      </c>
    </row>
    <row r="154" spans="1:7" ht="28.5">
      <c r="A154" s="67"/>
      <c r="B154" s="65">
        <v>85214</v>
      </c>
      <c r="C154" s="113"/>
      <c r="D154" s="138" t="s">
        <v>143</v>
      </c>
      <c r="E154" s="25">
        <f>SUM(E155:E157)</f>
        <v>1000810</v>
      </c>
      <c r="F154" s="25">
        <f>SUM(F155:F157)</f>
        <v>933418</v>
      </c>
      <c r="G154" s="36">
        <f t="shared" si="7"/>
        <v>93.26625433398948</v>
      </c>
    </row>
    <row r="155" spans="1:7" s="85" customFormat="1" ht="14.25" customHeight="1">
      <c r="A155" s="57"/>
      <c r="B155" s="57"/>
      <c r="C155" s="121" t="s">
        <v>32</v>
      </c>
      <c r="D155" s="122" t="s">
        <v>33</v>
      </c>
      <c r="E155" s="124"/>
      <c r="F155" s="124">
        <v>43</v>
      </c>
      <c r="G155" s="139"/>
    </row>
    <row r="156" spans="1:7" s="30" customFormat="1" ht="36">
      <c r="A156" s="49"/>
      <c r="B156" s="77"/>
      <c r="C156" s="71" t="s">
        <v>61</v>
      </c>
      <c r="D156" s="78" t="s">
        <v>62</v>
      </c>
      <c r="E156" s="79">
        <v>744538</v>
      </c>
      <c r="F156" s="79">
        <v>735390</v>
      </c>
      <c r="G156" s="140">
        <f t="shared" si="7"/>
        <v>98.77131858951456</v>
      </c>
    </row>
    <row r="157" spans="1:7" s="30" customFormat="1" ht="24">
      <c r="A157" s="49"/>
      <c r="B157" s="81"/>
      <c r="C157" s="50" t="s">
        <v>132</v>
      </c>
      <c r="D157" s="37" t="s">
        <v>133</v>
      </c>
      <c r="E157" s="29">
        <v>256272</v>
      </c>
      <c r="F157" s="29">
        <v>197985</v>
      </c>
      <c r="G157" s="36">
        <f t="shared" si="7"/>
        <v>77.25580633077355</v>
      </c>
    </row>
    <row r="158" spans="1:7" ht="14.25" customHeight="1">
      <c r="A158" s="49"/>
      <c r="B158" s="82">
        <v>85215</v>
      </c>
      <c r="C158" s="46"/>
      <c r="D158" s="47" t="s">
        <v>144</v>
      </c>
      <c r="E158" s="25">
        <f>SUM(E159:E159)</f>
        <v>0</v>
      </c>
      <c r="F158" s="25">
        <f>SUM(F159:F159)</f>
        <v>4369</v>
      </c>
      <c r="G158" s="84"/>
    </row>
    <row r="159" spans="1:7" s="30" customFormat="1" ht="15.75" customHeight="1">
      <c r="A159" s="49"/>
      <c r="B159" s="70"/>
      <c r="C159" s="50" t="s">
        <v>32</v>
      </c>
      <c r="D159" s="37" t="s">
        <v>33</v>
      </c>
      <c r="E159" s="29"/>
      <c r="F159" s="29">
        <v>4369</v>
      </c>
      <c r="G159" s="84"/>
    </row>
    <row r="160" spans="1:7" ht="14.25" customHeight="1">
      <c r="A160" s="49"/>
      <c r="B160" s="65">
        <v>85219</v>
      </c>
      <c r="C160" s="46"/>
      <c r="D160" s="47" t="s">
        <v>145</v>
      </c>
      <c r="E160" s="25">
        <f>SUM(E161:E162)</f>
        <v>506189</v>
      </c>
      <c r="F160" s="25">
        <f>SUM(F161:F162)</f>
        <v>509880</v>
      </c>
      <c r="G160" s="84">
        <f t="shared" si="7"/>
        <v>100.72917428075283</v>
      </c>
    </row>
    <row r="161" spans="1:7" s="147" customFormat="1" ht="12.75">
      <c r="A161" s="141"/>
      <c r="B161" s="142"/>
      <c r="C161" s="143" t="s">
        <v>51</v>
      </c>
      <c r="D161" s="144" t="s">
        <v>52</v>
      </c>
      <c r="E161" s="145"/>
      <c r="F161" s="145">
        <v>3691</v>
      </c>
      <c r="G161" s="146"/>
    </row>
    <row r="162" spans="1:7" s="147" customFormat="1" ht="25.5">
      <c r="A162" s="148"/>
      <c r="B162" s="142"/>
      <c r="C162" s="149" t="s">
        <v>132</v>
      </c>
      <c r="D162" s="150" t="s">
        <v>133</v>
      </c>
      <c r="E162" s="151">
        <v>506189</v>
      </c>
      <c r="F162" s="151">
        <v>506189</v>
      </c>
      <c r="G162" s="152">
        <f t="shared" si="7"/>
        <v>100</v>
      </c>
    </row>
    <row r="163" spans="1:7" ht="15.75" customHeight="1">
      <c r="A163" s="49"/>
      <c r="B163" s="82">
        <v>85228</v>
      </c>
      <c r="C163" s="46"/>
      <c r="D163" s="47" t="s">
        <v>146</v>
      </c>
      <c r="E163" s="25">
        <f>SUM(E164:E166)</f>
        <v>56000</v>
      </c>
      <c r="F163" s="25">
        <f>SUM(F164:F166)</f>
        <v>48928</v>
      </c>
      <c r="G163" s="36">
        <f t="shared" si="7"/>
        <v>87.37142857142857</v>
      </c>
    </row>
    <row r="164" spans="1:7" s="85" customFormat="1" ht="14.25" customHeight="1">
      <c r="A164" s="153"/>
      <c r="B164" s="68"/>
      <c r="C164" s="58" t="s">
        <v>66</v>
      </c>
      <c r="D164" s="59" t="s">
        <v>67</v>
      </c>
      <c r="E164" s="60">
        <v>12000</v>
      </c>
      <c r="F164" s="60">
        <v>8426</v>
      </c>
      <c r="G164" s="84">
        <f t="shared" si="7"/>
        <v>70.21666666666667</v>
      </c>
    </row>
    <row r="165" spans="1:7" s="85" customFormat="1" ht="36">
      <c r="A165" s="153"/>
      <c r="B165" s="68"/>
      <c r="C165" s="121" t="s">
        <v>61</v>
      </c>
      <c r="D165" s="122" t="s">
        <v>62</v>
      </c>
      <c r="E165" s="60">
        <v>44000</v>
      </c>
      <c r="F165" s="60">
        <v>40235</v>
      </c>
      <c r="G165" s="84">
        <f t="shared" si="7"/>
        <v>91.44318181818181</v>
      </c>
    </row>
    <row r="166" spans="1:7" s="85" customFormat="1" ht="24">
      <c r="A166" s="67"/>
      <c r="B166" s="70"/>
      <c r="C166" s="121" t="s">
        <v>63</v>
      </c>
      <c r="D166" s="122" t="s">
        <v>64</v>
      </c>
      <c r="E166" s="60"/>
      <c r="F166" s="60">
        <v>267</v>
      </c>
      <c r="G166" s="84"/>
    </row>
    <row r="167" spans="1:7" s="97" customFormat="1" ht="15.75" customHeight="1">
      <c r="A167" s="67"/>
      <c r="B167" s="82">
        <v>85295</v>
      </c>
      <c r="C167" s="46"/>
      <c r="D167" s="47" t="s">
        <v>15</v>
      </c>
      <c r="E167" s="25">
        <f>SUM(E168:E168)</f>
        <v>242000</v>
      </c>
      <c r="F167" s="25">
        <f>SUM(F168:F168)</f>
        <v>242000</v>
      </c>
      <c r="G167" s="36">
        <f t="shared" si="7"/>
        <v>100</v>
      </c>
    </row>
    <row r="168" spans="1:7" s="30" customFormat="1" ht="24">
      <c r="A168" s="49"/>
      <c r="B168" s="68"/>
      <c r="C168" s="50" t="s">
        <v>132</v>
      </c>
      <c r="D168" s="37" t="s">
        <v>133</v>
      </c>
      <c r="E168" s="29">
        <v>242000</v>
      </c>
      <c r="F168" s="29">
        <v>242000</v>
      </c>
      <c r="G168" s="26">
        <f t="shared" si="7"/>
        <v>100</v>
      </c>
    </row>
    <row r="169" spans="1:7" ht="15.75">
      <c r="A169" s="73">
        <v>854</v>
      </c>
      <c r="B169" s="88"/>
      <c r="C169" s="32"/>
      <c r="D169" s="19" t="s">
        <v>147</v>
      </c>
      <c r="E169" s="20">
        <f>SUM(E170+E173)</f>
        <v>204783</v>
      </c>
      <c r="F169" s="20">
        <f>SUM(F170+F173)</f>
        <v>204903</v>
      </c>
      <c r="G169" s="33">
        <f t="shared" si="7"/>
        <v>100.05859861414277</v>
      </c>
    </row>
    <row r="170" spans="1:7" ht="14.25">
      <c r="A170" s="110"/>
      <c r="B170" s="45">
        <v>85407</v>
      </c>
      <c r="C170" s="46"/>
      <c r="D170" s="47" t="s">
        <v>148</v>
      </c>
      <c r="E170" s="25">
        <f>SUM(E171:E172)</f>
        <v>60000</v>
      </c>
      <c r="F170" s="25">
        <f>SUM(F171:F172)</f>
        <v>60120</v>
      </c>
      <c r="G170" s="36">
        <f aca="true" t="shared" si="8" ref="G170:G181">F170/E170*100</f>
        <v>100.2</v>
      </c>
    </row>
    <row r="171" spans="1:7" ht="36">
      <c r="A171" s="67"/>
      <c r="B171" s="45"/>
      <c r="C171" s="58" t="s">
        <v>23</v>
      </c>
      <c r="D171" s="78" t="s">
        <v>131</v>
      </c>
      <c r="E171" s="60"/>
      <c r="F171" s="60">
        <v>120</v>
      </c>
      <c r="G171" s="84"/>
    </row>
    <row r="172" spans="1:7" s="30" customFormat="1" ht="36">
      <c r="A172" s="67"/>
      <c r="B172" s="45"/>
      <c r="C172" s="50" t="s">
        <v>27</v>
      </c>
      <c r="D172" s="37" t="s">
        <v>28</v>
      </c>
      <c r="E172" s="29">
        <v>60000</v>
      </c>
      <c r="F172" s="29">
        <v>60000</v>
      </c>
      <c r="G172" s="26">
        <f t="shared" si="8"/>
        <v>100</v>
      </c>
    </row>
    <row r="173" spans="1:7" s="101" customFormat="1" ht="14.25">
      <c r="A173" s="62"/>
      <c r="B173" s="126">
        <v>85415</v>
      </c>
      <c r="C173" s="53"/>
      <c r="D173" s="54" t="s">
        <v>149</v>
      </c>
      <c r="E173" s="55">
        <f>SUM(E174)</f>
        <v>144783</v>
      </c>
      <c r="F173" s="55">
        <f>SUM(F174)</f>
        <v>144783</v>
      </c>
      <c r="G173" s="26">
        <f t="shared" si="8"/>
        <v>100</v>
      </c>
    </row>
    <row r="174" spans="1:7" s="85" customFormat="1" ht="24">
      <c r="A174" s="103"/>
      <c r="B174" s="127"/>
      <c r="C174" s="58" t="s">
        <v>132</v>
      </c>
      <c r="D174" s="37" t="s">
        <v>133</v>
      </c>
      <c r="E174" s="60">
        <v>144783</v>
      </c>
      <c r="F174" s="60">
        <v>144783</v>
      </c>
      <c r="G174" s="26">
        <f t="shared" si="8"/>
        <v>100</v>
      </c>
    </row>
    <row r="175" spans="1:7" ht="31.5">
      <c r="A175" s="73">
        <v>900</v>
      </c>
      <c r="B175" s="88"/>
      <c r="C175" s="32"/>
      <c r="D175" s="19" t="s">
        <v>150</v>
      </c>
      <c r="E175" s="20">
        <f>SUM(E180+E176+E178)</f>
        <v>362415</v>
      </c>
      <c r="F175" s="20">
        <f>SUM(F180+F176+F178)</f>
        <v>360002</v>
      </c>
      <c r="G175" s="33">
        <f t="shared" si="8"/>
        <v>99.33418870631733</v>
      </c>
    </row>
    <row r="176" spans="1:7" ht="14.25">
      <c r="A176" s="154"/>
      <c r="B176" s="65">
        <v>90001</v>
      </c>
      <c r="C176" s="46"/>
      <c r="D176" s="47" t="s">
        <v>151</v>
      </c>
      <c r="E176" s="25">
        <f>SUM(E177)</f>
        <v>350415</v>
      </c>
      <c r="F176" s="25">
        <f>SUM(F177)</f>
        <v>350415</v>
      </c>
      <c r="G176" s="26">
        <f t="shared" si="8"/>
        <v>100</v>
      </c>
    </row>
    <row r="177" spans="1:7" s="30" customFormat="1" ht="36">
      <c r="A177" s="155"/>
      <c r="B177" s="81"/>
      <c r="C177" s="71" t="s">
        <v>152</v>
      </c>
      <c r="D177" s="78" t="s">
        <v>69</v>
      </c>
      <c r="E177" s="79">
        <v>350415</v>
      </c>
      <c r="F177" s="79">
        <v>350415</v>
      </c>
      <c r="G177" s="80">
        <f t="shared" si="8"/>
        <v>100</v>
      </c>
    </row>
    <row r="178" spans="1:7" ht="14.25">
      <c r="A178" s="155"/>
      <c r="B178" s="65">
        <v>90003</v>
      </c>
      <c r="C178" s="46"/>
      <c r="D178" s="47" t="s">
        <v>153</v>
      </c>
      <c r="E178" s="25">
        <f>SUM(E179)</f>
        <v>0</v>
      </c>
      <c r="F178" s="25">
        <f>SUM(F179)</f>
        <v>1900</v>
      </c>
      <c r="G178" s="80"/>
    </row>
    <row r="179" spans="1:7" s="85" customFormat="1" ht="15.75" customHeight="1">
      <c r="A179" s="156"/>
      <c r="B179" s="103"/>
      <c r="C179" s="121" t="s">
        <v>32</v>
      </c>
      <c r="D179" s="122" t="s">
        <v>33</v>
      </c>
      <c r="E179" s="124">
        <v>0</v>
      </c>
      <c r="F179" s="124">
        <v>1900</v>
      </c>
      <c r="G179" s="139"/>
    </row>
    <row r="180" spans="1:7" ht="28.5">
      <c r="A180" s="155"/>
      <c r="B180" s="65">
        <v>90020</v>
      </c>
      <c r="C180" s="46"/>
      <c r="D180" s="47" t="s">
        <v>154</v>
      </c>
      <c r="E180" s="25">
        <f>SUM(E181:E181)</f>
        <v>12000</v>
      </c>
      <c r="F180" s="25">
        <f>SUM(F181:F181)</f>
        <v>7687</v>
      </c>
      <c r="G180" s="80">
        <f t="shared" si="8"/>
        <v>64.05833333333332</v>
      </c>
    </row>
    <row r="181" spans="1:7" s="30" customFormat="1" ht="15.75" customHeight="1">
      <c r="A181" s="156"/>
      <c r="B181" s="81"/>
      <c r="C181" s="71" t="s">
        <v>155</v>
      </c>
      <c r="D181" s="78" t="s">
        <v>156</v>
      </c>
      <c r="E181" s="79">
        <v>12000</v>
      </c>
      <c r="F181" s="79">
        <v>7687</v>
      </c>
      <c r="G181" s="80">
        <f t="shared" si="8"/>
        <v>64.05833333333332</v>
      </c>
    </row>
    <row r="182" spans="1:7" ht="15.75" customHeight="1">
      <c r="A182" s="73">
        <v>921</v>
      </c>
      <c r="B182" s="88"/>
      <c r="C182" s="32"/>
      <c r="D182" s="19" t="s">
        <v>157</v>
      </c>
      <c r="E182" s="20">
        <f>SUM(E188+E185+E183)</f>
        <v>158529</v>
      </c>
      <c r="F182" s="20">
        <f>SUM(F188+F185+F183)</f>
        <v>156529</v>
      </c>
      <c r="G182" s="33">
        <f aca="true" t="shared" si="9" ref="G182:G189">F182/E182*100</f>
        <v>98.73840117581011</v>
      </c>
    </row>
    <row r="183" spans="1:7" ht="14.25" customHeight="1">
      <c r="A183" s="77"/>
      <c r="B183" s="65">
        <v>92105</v>
      </c>
      <c r="C183" s="46"/>
      <c r="D183" s="47" t="s">
        <v>158</v>
      </c>
      <c r="E183" s="25">
        <f>SUM(E184)</f>
        <v>21367</v>
      </c>
      <c r="F183" s="25">
        <f>SUM(F184)</f>
        <v>21367</v>
      </c>
      <c r="G183" s="80">
        <f t="shared" si="9"/>
        <v>100</v>
      </c>
    </row>
    <row r="184" spans="1:7" ht="36">
      <c r="A184" s="77"/>
      <c r="B184" s="81"/>
      <c r="C184" s="58" t="s">
        <v>159</v>
      </c>
      <c r="D184" s="59" t="s">
        <v>160</v>
      </c>
      <c r="E184" s="60">
        <v>21367</v>
      </c>
      <c r="F184" s="60">
        <v>21367</v>
      </c>
      <c r="G184" s="80">
        <f t="shared" si="9"/>
        <v>100</v>
      </c>
    </row>
    <row r="185" spans="1:7" s="101" customFormat="1" ht="14.25" customHeight="1">
      <c r="A185" s="62"/>
      <c r="B185" s="62">
        <v>92116</v>
      </c>
      <c r="C185" s="119"/>
      <c r="D185" s="120" t="s">
        <v>161</v>
      </c>
      <c r="E185" s="55">
        <f>SUM(E186:E187)</f>
        <v>34850</v>
      </c>
      <c r="F185" s="55">
        <f>SUM(F186:F187)</f>
        <v>34850</v>
      </c>
      <c r="G185" s="80">
        <f t="shared" si="9"/>
        <v>100</v>
      </c>
    </row>
    <row r="186" spans="1:7" ht="36">
      <c r="A186" s="77"/>
      <c r="B186" s="77"/>
      <c r="C186" s="121" t="s">
        <v>57</v>
      </c>
      <c r="D186" s="122" t="s">
        <v>58</v>
      </c>
      <c r="E186" s="60">
        <v>29850</v>
      </c>
      <c r="F186" s="60">
        <v>29850</v>
      </c>
      <c r="G186" s="80">
        <f t="shared" si="9"/>
        <v>100</v>
      </c>
    </row>
    <row r="187" spans="1:7" s="30" customFormat="1" ht="36">
      <c r="A187" s="77"/>
      <c r="B187" s="77"/>
      <c r="C187" s="71" t="s">
        <v>27</v>
      </c>
      <c r="D187" s="78" t="s">
        <v>28</v>
      </c>
      <c r="E187" s="29">
        <v>5000</v>
      </c>
      <c r="F187" s="29">
        <v>5000</v>
      </c>
      <c r="G187" s="80">
        <f t="shared" si="9"/>
        <v>100</v>
      </c>
    </row>
    <row r="188" spans="1:7" ht="14.25" customHeight="1">
      <c r="A188" s="77"/>
      <c r="B188" s="65">
        <v>92195</v>
      </c>
      <c r="C188" s="46"/>
      <c r="D188" s="47" t="s">
        <v>15</v>
      </c>
      <c r="E188" s="25">
        <f>SUM(E189:E191)</f>
        <v>102312</v>
      </c>
      <c r="F188" s="25">
        <f>SUM(F189:F191)</f>
        <v>100312</v>
      </c>
      <c r="G188" s="80">
        <f t="shared" si="9"/>
        <v>98.04519508953007</v>
      </c>
    </row>
    <row r="189" spans="1:7" ht="14.25" customHeight="1">
      <c r="A189" s="77"/>
      <c r="B189" s="77"/>
      <c r="C189" s="58" t="s">
        <v>30</v>
      </c>
      <c r="D189" s="59" t="s">
        <v>31</v>
      </c>
      <c r="E189" s="60">
        <v>23400</v>
      </c>
      <c r="F189" s="60">
        <v>23400</v>
      </c>
      <c r="G189" s="80">
        <f t="shared" si="9"/>
        <v>100</v>
      </c>
    </row>
    <row r="190" spans="1:7" s="30" customFormat="1" ht="14.25">
      <c r="A190" s="77"/>
      <c r="B190" s="77"/>
      <c r="C190" s="71" t="s">
        <v>32</v>
      </c>
      <c r="D190" s="78" t="s">
        <v>33</v>
      </c>
      <c r="E190" s="29">
        <v>78231</v>
      </c>
      <c r="F190" s="29">
        <v>76231</v>
      </c>
      <c r="G190" s="26">
        <f>F190/E190*100</f>
        <v>97.44346870166558</v>
      </c>
    </row>
    <row r="191" spans="1:7" s="30" customFormat="1" ht="36.75" thickBot="1">
      <c r="A191" s="77"/>
      <c r="B191" s="77"/>
      <c r="C191" s="71" t="s">
        <v>159</v>
      </c>
      <c r="D191" s="59" t="s">
        <v>160</v>
      </c>
      <c r="E191" s="29">
        <v>681</v>
      </c>
      <c r="F191" s="29">
        <v>681</v>
      </c>
      <c r="G191" s="26">
        <f>F191/E191*100</f>
        <v>100</v>
      </c>
    </row>
    <row r="192" spans="1:7" ht="16.5" thickBot="1">
      <c r="A192" s="157" t="s">
        <v>162</v>
      </c>
      <c r="B192" s="158"/>
      <c r="C192" s="158"/>
      <c r="D192" s="159"/>
      <c r="E192" s="160">
        <f>SUM(E175+E169+E148+E143+E125+E116+E76+E71+E68+E61+E49+E43+E28+E17+E14+E10+E182)</f>
        <v>69710522</v>
      </c>
      <c r="F192" s="160">
        <f>SUM(F175+F169+F148+F143+F125+F116+F76+F71+F68+F61+F49+F43+F28+F17+F14+F10+F182)</f>
        <v>65460380</v>
      </c>
      <c r="G192" s="161">
        <f>F192/E192*100</f>
        <v>93.90315568143357</v>
      </c>
    </row>
  </sheetData>
  <sheetProtection/>
  <mergeCells count="56">
    <mergeCell ref="B132:B133"/>
    <mergeCell ref="A144:A147"/>
    <mergeCell ref="A26:A27"/>
    <mergeCell ref="B26:B27"/>
    <mergeCell ref="A52:A59"/>
    <mergeCell ref="A77:A80"/>
    <mergeCell ref="B77:B78"/>
    <mergeCell ref="A72:A75"/>
    <mergeCell ref="B72:B75"/>
    <mergeCell ref="A37:A40"/>
    <mergeCell ref="A170:A172"/>
    <mergeCell ref="B144:B145"/>
    <mergeCell ref="A1:G1"/>
    <mergeCell ref="A3:G3"/>
    <mergeCell ref="A5:G5"/>
    <mergeCell ref="A11:A13"/>
    <mergeCell ref="D7:D8"/>
    <mergeCell ref="B11:B13"/>
    <mergeCell ref="A15:A16"/>
    <mergeCell ref="A153:A154"/>
    <mergeCell ref="A7:A8"/>
    <mergeCell ref="G7:G8"/>
    <mergeCell ref="F7:F8"/>
    <mergeCell ref="E7:E8"/>
    <mergeCell ref="B7:B8"/>
    <mergeCell ref="C7:C8"/>
    <mergeCell ref="B15:B16"/>
    <mergeCell ref="B134:B136"/>
    <mergeCell ref="A176:A179"/>
    <mergeCell ref="B173:B174"/>
    <mergeCell ref="B170:B172"/>
    <mergeCell ref="B18:B19"/>
    <mergeCell ref="B146:B147"/>
    <mergeCell ref="B111:B113"/>
    <mergeCell ref="B152:B153"/>
    <mergeCell ref="B140:B141"/>
    <mergeCell ref="A192:D192"/>
    <mergeCell ref="B117:B118"/>
    <mergeCell ref="B86:B88"/>
    <mergeCell ref="B109:B110"/>
    <mergeCell ref="B149:B150"/>
    <mergeCell ref="B137:B139"/>
    <mergeCell ref="A180:A181"/>
    <mergeCell ref="B163:B166"/>
    <mergeCell ref="B167:B168"/>
    <mergeCell ref="A107:A115"/>
    <mergeCell ref="B56:B57"/>
    <mergeCell ref="B39:B40"/>
    <mergeCell ref="B158:B159"/>
    <mergeCell ref="A166:A167"/>
    <mergeCell ref="B114:B115"/>
    <mergeCell ref="B59:B60"/>
    <mergeCell ref="B105:B106"/>
    <mergeCell ref="A105:A106"/>
    <mergeCell ref="B120:B122"/>
    <mergeCell ref="A131:A141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2006-04-07T07:01:52Z</dcterms:created>
  <dcterms:modified xsi:type="dcterms:W3CDTF">2006-04-07T07:02:10Z</dcterms:modified>
  <cp:category/>
  <cp:version/>
  <cp:contentType/>
  <cp:contentStatus/>
</cp:coreProperties>
</file>